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3040" windowHeight="9060" activeTab="3"/>
  </bookViews>
  <sheets>
    <sheet name="Buget" sheetId="1" r:id="rId1"/>
    <sheet name="Anexa1" sheetId="2" r:id="rId2"/>
    <sheet name="Anexa2" sheetId="3" r:id="rId3"/>
    <sheet name="Anexa3" sheetId="4" r:id="rId4"/>
  </sheets>
  <definedNames>
    <definedName name="_xlnm.Print_Area" localSheetId="3">Anexa3!$A$1:$E$37</definedName>
    <definedName name="_xlnm.Print_Area" localSheetId="0">Buget!$A$1:$G$86</definedName>
  </definedNames>
  <calcPr calcId="144525"/>
</workbook>
</file>

<file path=xl/calcChain.xml><?xml version="1.0" encoding="utf-8"?>
<calcChain xmlns="http://schemas.openxmlformats.org/spreadsheetml/2006/main">
  <c r="D27" i="4" l="1"/>
  <c r="D30" i="2"/>
  <c r="D11" i="2"/>
  <c r="F78" i="1"/>
  <c r="F67" i="1"/>
  <c r="D62" i="1"/>
  <c r="D53" i="1"/>
  <c r="D11" i="1"/>
  <c r="D25" i="1" l="1"/>
  <c r="D85" i="1"/>
  <c r="E85" i="1" s="1"/>
  <c r="E82" i="1"/>
  <c r="F81" i="1"/>
  <c r="F80" i="1"/>
  <c r="E79" i="1"/>
  <c r="D79" i="1"/>
  <c r="F79" i="1" s="1"/>
  <c r="D82" i="1" l="1"/>
  <c r="D83" i="1" s="1"/>
  <c r="F82" i="1" l="1"/>
  <c r="E62" i="1"/>
  <c r="F62" i="1" s="1"/>
  <c r="E53" i="1"/>
  <c r="F53" i="1" s="1"/>
  <c r="E50" i="1"/>
  <c r="E49" i="1" s="1"/>
  <c r="D50" i="1"/>
  <c r="E42" i="1"/>
  <c r="D42" i="1"/>
  <c r="E37" i="1"/>
  <c r="E36" i="1" s="1"/>
  <c r="D37" i="1"/>
  <c r="E33" i="1"/>
  <c r="D33" i="1"/>
  <c r="E25" i="1"/>
  <c r="F25" i="1" s="1"/>
  <c r="E18" i="1"/>
  <c r="D18" i="1"/>
  <c r="F69" i="1"/>
  <c r="F64" i="1"/>
  <c r="F63" i="1"/>
  <c r="F60" i="1"/>
  <c r="F59" i="1"/>
  <c r="F58" i="1"/>
  <c r="F57" i="1"/>
  <c r="F56" i="1"/>
  <c r="F55" i="1"/>
  <c r="F54" i="1"/>
  <c r="F52" i="1"/>
  <c r="F51" i="1"/>
  <c r="F48" i="1"/>
  <c r="F47" i="1"/>
  <c r="F46" i="1"/>
  <c r="F45" i="1"/>
  <c r="F44" i="1"/>
  <c r="F43" i="1"/>
  <c r="F40" i="1"/>
  <c r="F39" i="1"/>
  <c r="F38" i="1"/>
  <c r="F35" i="1"/>
  <c r="F34" i="1"/>
  <c r="F32" i="1"/>
  <c r="F31" i="1"/>
  <c r="F30" i="1"/>
  <c r="F29" i="1"/>
  <c r="F28" i="1"/>
  <c r="F27" i="1"/>
  <c r="F26" i="1"/>
  <c r="F24" i="1"/>
  <c r="F23" i="1"/>
  <c r="F22" i="1"/>
  <c r="F21" i="1"/>
  <c r="F20" i="1"/>
  <c r="F19" i="1"/>
  <c r="F16" i="1"/>
  <c r="F15" i="1"/>
  <c r="F14" i="1"/>
  <c r="F13" i="1"/>
  <c r="F12" i="1"/>
  <c r="E11" i="1"/>
  <c r="F11" i="1" s="1"/>
  <c r="F33" i="1" l="1"/>
  <c r="F37" i="1"/>
  <c r="E17" i="1"/>
  <c r="E65" i="1" s="1"/>
  <c r="E68" i="1" s="1"/>
  <c r="E75" i="1" s="1"/>
  <c r="D75" i="1" s="1"/>
  <c r="F50" i="1"/>
  <c r="D36" i="1"/>
  <c r="F36" i="1" s="1"/>
  <c r="D61" i="1"/>
  <c r="D17" i="1"/>
  <c r="F17" i="1" s="1"/>
  <c r="D49" i="1"/>
  <c r="F42" i="1"/>
  <c r="F18" i="1"/>
  <c r="E27" i="4"/>
  <c r="E35" i="4" s="1"/>
  <c r="E24" i="4"/>
  <c r="D24" i="4"/>
  <c r="D35" i="4" s="1"/>
  <c r="E18" i="4"/>
  <c r="D18" i="4"/>
  <c r="D20" i="4" s="1"/>
  <c r="E24" i="3"/>
  <c r="D24" i="3"/>
  <c r="E18" i="3"/>
  <c r="E25" i="3" s="1"/>
  <c r="D18" i="3"/>
  <c r="D25" i="3" s="1"/>
  <c r="D27" i="3" s="1"/>
  <c r="E15" i="3"/>
  <c r="D15" i="3"/>
  <c r="E39" i="2"/>
  <c r="E38" i="2" s="1"/>
  <c r="D39" i="2"/>
  <c r="D38" i="2" s="1"/>
  <c r="E35" i="2"/>
  <c r="D35" i="2"/>
  <c r="E30" i="2"/>
  <c r="E23" i="2"/>
  <c r="D23" i="2"/>
  <c r="E11" i="2"/>
  <c r="E7" i="2"/>
  <c r="D7" i="2"/>
  <c r="D43" i="2" s="1"/>
  <c r="E43" i="2" l="1"/>
  <c r="D45" i="2" s="1"/>
  <c r="D37" i="4"/>
  <c r="D65" i="1"/>
  <c r="D66" i="1" s="1"/>
  <c r="F49" i="1"/>
  <c r="F65" i="1" l="1"/>
  <c r="D41" i="1"/>
  <c r="D68" i="1"/>
  <c r="E74" i="1" s="1"/>
  <c r="D74" i="1" s="1"/>
  <c r="F68" i="1"/>
  <c r="D71" i="1" s="1"/>
  <c r="E73" i="1" l="1"/>
  <c r="D73" i="1" s="1"/>
</calcChain>
</file>

<file path=xl/sharedStrings.xml><?xml version="1.0" encoding="utf-8"?>
<sst xmlns="http://schemas.openxmlformats.org/spreadsheetml/2006/main" count="240" uniqueCount="208">
  <si>
    <t>MINISTERULAGRICULTURII ŞI DEZVOLTĂRII RURALE</t>
  </si>
  <si>
    <t>AGENŢIA PENTRU FINANŢAREA INVESTIŢIILOR RURALE</t>
  </si>
  <si>
    <t xml:space="preserve">Curs EURO </t>
  </si>
  <si>
    <t>Submăsura</t>
  </si>
  <si>
    <t>Denumirea capitolelor de cheltuieli</t>
  </si>
  <si>
    <t>Cheltuieli eligibile</t>
  </si>
  <si>
    <t>Cheltuieli neeligibile</t>
  </si>
  <si>
    <t>Total</t>
  </si>
  <si>
    <t>EUR</t>
  </si>
  <si>
    <t>CAPITOLUL 1 - Cheltuieli pentru obţinerea şi amenajarea terenului  - total,  din care:</t>
  </si>
  <si>
    <t>CAPITOLUL 3 - Cheltuieli pentru proiectare şi asistenţă tehnică  - total,  din care:</t>
  </si>
  <si>
    <t>Studii de teren</t>
  </si>
  <si>
    <t>Organizarea procedurilor de achiziţie</t>
  </si>
  <si>
    <t>Consultanţă</t>
  </si>
  <si>
    <t>Asistenţă tehnică</t>
  </si>
  <si>
    <t>Verificare încadrare cheltuieli capitolul 3</t>
  </si>
  <si>
    <t>CAPITOLUL 4 - Cheltuieli pentru investiţia de bază  - total,  din care:</t>
  </si>
  <si>
    <t>Construcţii şi instalaţii</t>
  </si>
  <si>
    <t>Dotări</t>
  </si>
  <si>
    <t>Active necorporale</t>
  </si>
  <si>
    <t>CAPITOLUL 5 - Alte cheltuieli - total,  din care:</t>
  </si>
  <si>
    <t>Organizare de şantier</t>
  </si>
  <si>
    <t>5.1.1</t>
  </si>
  <si>
    <t>5.1.2</t>
  </si>
  <si>
    <t>Cheltuieli diverse şi neprevăzute</t>
  </si>
  <si>
    <t>Procent cheltuieli diverse şi neprevăzute</t>
  </si>
  <si>
    <t>CAPITOLUL 6 - Cheltuieli pentru darea în exploatare - total,  din care:</t>
  </si>
  <si>
    <t>Pregătirea personalului de exploatare</t>
  </si>
  <si>
    <t>Probe tehnologice şi teste</t>
  </si>
  <si>
    <t>TOTAL GENERAL</t>
  </si>
  <si>
    <t>Verificare actualizare</t>
  </si>
  <si>
    <t>ACTUALIZARE Cheltuieli Eligibile (max 5%)</t>
  </si>
  <si>
    <t>TOTAL GENERAL CU ACTUALIZARE</t>
  </si>
  <si>
    <t>Valoarea TVA</t>
  </si>
  <si>
    <t>TOTAL GENERAL inclusiv TVA</t>
  </si>
  <si>
    <t>VALOAREA PROIECTULUI</t>
  </si>
  <si>
    <t>LEI</t>
  </si>
  <si>
    <t>EURO</t>
  </si>
  <si>
    <t>VALOARE TOATALĂ</t>
  </si>
  <si>
    <t>VALOARE ELIGIBILĂ</t>
  </si>
  <si>
    <t>VALOARE NEELIGIBILĂ</t>
  </si>
  <si>
    <t>Plan Financiar</t>
  </si>
  <si>
    <t xml:space="preserve">Cheltuieli eligibile </t>
  </si>
  <si>
    <t>Ajutor public nerambursabil (contribuţia UE şi cofinanţare naţională)</t>
  </si>
  <si>
    <t>Cofinanţare din care:</t>
  </si>
  <si>
    <t>-autofinanţare</t>
  </si>
  <si>
    <t>-împrumuturi</t>
  </si>
  <si>
    <t>TOTAL PROIECT</t>
  </si>
  <si>
    <t>Procent contribuţie publică</t>
  </si>
  <si>
    <t>Avans solicitat</t>
  </si>
  <si>
    <t>Procent avans solicitat ca procent din ajutorul public nerambursabil</t>
  </si>
  <si>
    <t>Buget indicativ- HG 907/2016</t>
  </si>
  <si>
    <t>Obţinerea terenului</t>
  </si>
  <si>
    <t>Amenajarea terenului</t>
  </si>
  <si>
    <t>Amenajări pentru protecţia mediului şi aducerea la starea iniţială</t>
  </si>
  <si>
    <t>Cheltuieli pentru relocarea/protecţia utilităţilor</t>
  </si>
  <si>
    <t>3.1.1.</t>
  </si>
  <si>
    <t>3.1.2.</t>
  </si>
  <si>
    <t>3.1.3.</t>
  </si>
  <si>
    <t xml:space="preserve">Studii </t>
  </si>
  <si>
    <t>Raport privind impactul asupra mediului</t>
  </si>
  <si>
    <t>Alte studii specifice</t>
  </si>
  <si>
    <t>Documentaţii-suport şi cheltuieli pentru obţinerea de avize, acorduri şi autorizaţii</t>
  </si>
  <si>
    <t>Expertizare tehnică</t>
  </si>
  <si>
    <t>Certificarea performanţei energetice şi auditul energetic al clădirilor</t>
  </si>
  <si>
    <t>Proiectare</t>
  </si>
  <si>
    <t>Temă de proiectare</t>
  </si>
  <si>
    <t>Studiu de prefezabilitate</t>
  </si>
  <si>
    <t>Documentaţiile tehnice necesare în vederea obţinerii avizelor/acordurilor/autorizaţiilor</t>
  </si>
  <si>
    <t>Verificarea tehnică de calitate a proiectului tehnic şi a detaliilor de execuţie</t>
  </si>
  <si>
    <t>Proiect tehnic şi detalii de execuţie</t>
  </si>
  <si>
    <t>Managementul de proiect pentru obiectivul de investiţi</t>
  </si>
  <si>
    <t>Auditul financiar</t>
  </si>
  <si>
    <t>Asistenţă tehnică din partea proiectantului</t>
  </si>
  <si>
    <t>pe perioada de execuţie a lucrărilor</t>
  </si>
  <si>
    <t>3.8.1.</t>
  </si>
  <si>
    <t>3.7.1.</t>
  </si>
  <si>
    <t>3.7.2.</t>
  </si>
  <si>
    <t>3.5.1.</t>
  </si>
  <si>
    <t>3.5.2.</t>
  </si>
  <si>
    <t>3.5.3.</t>
  </si>
  <si>
    <t>3.5.4.</t>
  </si>
  <si>
    <t>3.5.5.</t>
  </si>
  <si>
    <t>3.5.6.</t>
  </si>
  <si>
    <t>pentru participarea proiectantului la fazele incluse în programul de control al
lucrărilor de execuţie, avizat de către Inspectoratul de Stat în Construcţii</t>
  </si>
  <si>
    <t>3.8.1.2</t>
  </si>
  <si>
    <t>3.8.1.1.</t>
  </si>
  <si>
    <t>Dirigenţie de şantier</t>
  </si>
  <si>
    <t>Montaj utilaje, echipamente tehnologice şi funcţionale</t>
  </si>
  <si>
    <t xml:space="preserve">Utilaje, echipamente tehnologice şi funcţionale care necesită montaj </t>
  </si>
  <si>
    <t>Utilaje şi echipamente tehnologice şi funcţionale care nu necesită montaj şi echipamente de transport</t>
  </si>
  <si>
    <t>Lucrări de construcţii şi instalaţii aferente organizării de șantier</t>
  </si>
  <si>
    <t>Comisioane, cote, taxe, costul creditului</t>
  </si>
  <si>
    <t>5.2.1.</t>
  </si>
  <si>
    <t>5.2.2.</t>
  </si>
  <si>
    <t>5.2.3.</t>
  </si>
  <si>
    <t>5.2.4.</t>
  </si>
  <si>
    <t>5.2.5.</t>
  </si>
  <si>
    <t>Comisioanele şi dobânzile aferente creditului băncii finanţatoare</t>
  </si>
  <si>
    <t>Cota aferentă ISC pentru controlul calităţii lucrărilor de construcţi</t>
  </si>
  <si>
    <t>Cota aferentă ISC pentru controlul statului în amenajarea teritoriului, urbanism şi
pentru autorizarea lucrărilor de construcţii</t>
  </si>
  <si>
    <t>Cota aferentă Casei Sociale a Constructorilor - CSC</t>
  </si>
  <si>
    <t>Taxe pentru acorduri, avize conforme şi autorizaţia de construire/desfiinţare</t>
  </si>
  <si>
    <t>Cheltuieli pentru informare şi publicitate</t>
  </si>
  <si>
    <t>MINISTERUL AGRICULTURII ŞI DEZVOLTĂRI RURALE</t>
  </si>
  <si>
    <t>Anexa A1</t>
  </si>
  <si>
    <t>AGENŢIA PENTRU FINANŢAREA INVESTIŢILOR RURALE</t>
  </si>
  <si>
    <t>Nr.crt</t>
  </si>
  <si>
    <t>Specificaţie</t>
  </si>
  <si>
    <t>Valoare eligibilă</t>
  </si>
  <si>
    <t>Valoare neeligibilă</t>
  </si>
  <si>
    <t>1. obţinerea/prelungirea valabilităţii ceritificatului de urbanism</t>
  </si>
  <si>
    <t>Total valoare fără TVA</t>
  </si>
  <si>
    <t>Valoare TVA (aferentă cheltuielilor eligibile şi neeligibile)</t>
  </si>
  <si>
    <t>TOTAL DEVIZ FINANCIAR 1 (inclusiv TVA)</t>
  </si>
  <si>
    <t>Deviz financiar HG907-Capitolul 3-Cheltuieli pentru proiectare şi asistenţa tehnică-EURO</t>
  </si>
  <si>
    <t>Cheltuieli pentru studii-total din care</t>
  </si>
  <si>
    <t>3.1.2 Raport privind impactul asupra mediului</t>
  </si>
  <si>
    <t>3.1.3 Studii de specialitate necesare în funcţie de specificul investiţiei</t>
  </si>
  <si>
    <t>2. obţinerea/prelungirea valabilităţii autorizaţiei de construire/desfiinţare,</t>
  </si>
  <si>
    <t>3. obţinerea avizelor şi acordurilor pentru racorduri şi branşamente la reţelele publice de alimentare cu apă, canalizare, alimentare cu gaze,alimentare cu agent termic , energie electrică, telefonie</t>
  </si>
  <si>
    <t>4. obţinere certificatului  de nomenclatură stradală şi adresă</t>
  </si>
  <si>
    <t>5. întocmirea documentaţiei, obţinerea numărului cadastral provizoriu şi
înregistrarea terenului în cartea funciară</t>
  </si>
  <si>
    <t>6. obţinerea actului administrativ al autorităţii competente pentru protecţia mediului</t>
  </si>
  <si>
    <t>7. obţinerea avizului de protecţie civilă</t>
  </si>
  <si>
    <t>8. avizul de specialitate în cazul obiectivelor de patrimoniu</t>
  </si>
  <si>
    <t>9. alte avize, acorduri şi autorizaţii</t>
  </si>
  <si>
    <t>Cheltuieli pentru proiectare</t>
  </si>
  <si>
    <t>3.5.1 Temă de proiectare</t>
  </si>
  <si>
    <t>3.5.2 Studiu de prefezabilitate</t>
  </si>
  <si>
    <t>3.5.3 Studiu de fezabilitate/documentaţie de avizare a lucrărilor de intervenţii şi
deviz general</t>
  </si>
  <si>
    <t>3.5.4 Documentaţiile tehnice necesare în vederea obţinerii avizelor/acordurilor/
autorizaţiilor</t>
  </si>
  <si>
    <t>3.5.5 Verificarea tehnică de calitate a proiectului tehnic şi a detaliilor de execuţie</t>
  </si>
  <si>
    <t>3.5.6 Proiect tehnic şi detalii de execuţie</t>
  </si>
  <si>
    <t>Cheltuieli aferente organizării şi derulării procedurilor de achiziţii publice</t>
  </si>
  <si>
    <t>4. Cheltuieli aferente organizării şi derulării procedurilor de achiziţii publice</t>
  </si>
  <si>
    <t>Cheltuieli pentru consultanţă</t>
  </si>
  <si>
    <t>3.7.1 Managementul de proiect pentru obiectivul de investiţii</t>
  </si>
  <si>
    <t>3.7.2 Auditul financiar</t>
  </si>
  <si>
    <t>Cheltuieli pentru asistenţă tehnică</t>
  </si>
  <si>
    <t>3.8.1. Asistenţă tehnică din partea proiectantului</t>
  </si>
  <si>
    <t>1.1. pe perioada de execuţie a lucrărilor</t>
  </si>
  <si>
    <t>1.2. pentru participarea proiectantului la fazele incluse în programul de control al
lucrărilor de execuţie, avizat de către Inspectoratul de Stat în Construcţii</t>
  </si>
  <si>
    <t>Anexa A2</t>
  </si>
  <si>
    <t xml:space="preserve">Nr. </t>
  </si>
  <si>
    <t>Denumire</t>
  </si>
  <si>
    <t>crt.</t>
  </si>
  <si>
    <t>I-LUCRĂRI DE CONSTRUCŢII ŞI INSTALAŢII</t>
  </si>
  <si>
    <t>TOTAL I ( fără TVA)</t>
  </si>
  <si>
    <t>II-MONTAJ</t>
  </si>
  <si>
    <t>TOTAL II ( fără TVA)</t>
  </si>
  <si>
    <t>III-PROCURARE</t>
  </si>
  <si>
    <t>TOTAL III (fără TVA)</t>
  </si>
  <si>
    <t>TOTAL (TOTAL I + TOTAL II + TOTAL III) fără TVA</t>
  </si>
  <si>
    <t>TVA aferent cheltuielilor eligibile şi neeligibile</t>
  </si>
  <si>
    <t>TOTAL DEVIZ PE OBIECT (inclusiv TVA)</t>
  </si>
  <si>
    <t>* Se înscrie denumirea obiectului de construcţie sau intervenţie</t>
  </si>
  <si>
    <t>4.1.1 Terasamente, sistematizare pe verticală şi amenajări exterioare</t>
  </si>
  <si>
    <t>4.1.2 Rezistenţă</t>
  </si>
  <si>
    <t>4.1.3 Arhitectură</t>
  </si>
  <si>
    <t>4.1.4 Instalaţii</t>
  </si>
  <si>
    <t>Utilaje, echipamente tehnologice şi funcţionale care necesită montaj</t>
  </si>
  <si>
    <t>Utilaje, echipamente tehnologice şi funcţionale care nu necesită montaj şi echipamente de transport</t>
  </si>
  <si>
    <t>DEVIZ PE OBIECT*</t>
  </si>
  <si>
    <t>Cap. 4+ Cheltuieli pentru investiţia de bază</t>
  </si>
  <si>
    <t>Anexa A3</t>
  </si>
  <si>
    <t>Deviz capitolul 2-Cheltuieli pentru asigurarea utilităţilor necesare obiectivului- EURO</t>
  </si>
  <si>
    <t>Alimentare cu apă</t>
  </si>
  <si>
    <t>Canalizare</t>
  </si>
  <si>
    <t>Alimentare cu gaze naturale</t>
  </si>
  <si>
    <t>Alimentare cu agent termic</t>
  </si>
  <si>
    <t>Alimentare cu energie electrică</t>
  </si>
  <si>
    <t>Telecomunicaţii (telefonie, radio-tv,etc)</t>
  </si>
  <si>
    <t>Drumuri de acces</t>
  </si>
  <si>
    <t>Căi ferate industriale</t>
  </si>
  <si>
    <t>Valoare TVA aferentă cheltuielilor eligibile şi neeligibile</t>
  </si>
  <si>
    <t>TOTAL DEVIZ CAPITOLUL 2 (inclusiv TVA)</t>
  </si>
  <si>
    <t>Deviz capitolul 5 - Alte cheltuieli- EURO</t>
  </si>
  <si>
    <t>Cheltuieli diverse si neprevazute</t>
  </si>
  <si>
    <t>TOTAL DEVIZ CAPITOLUL 5</t>
  </si>
  <si>
    <t>VALOAREA TVA aferentă cheltuielilor eligibile şi neeligibile</t>
  </si>
  <si>
    <t>TOTAL DEVIZ CAPITOLUL 5 (inclusiv TVA)</t>
  </si>
  <si>
    <t>HG 907/2016</t>
  </si>
  <si>
    <t>Alte utilităţi</t>
  </si>
  <si>
    <t>5.1.1. Lucrări de construcţii şi instalaţii aferente organizării de şantier</t>
  </si>
  <si>
    <t>5.1.2. Cheltuieli conexe organizării şantierului</t>
  </si>
  <si>
    <t>5.2.1. Comisioanele şi dobânzile aferente creditului băncii
finanţatoare</t>
  </si>
  <si>
    <t>5.2.2. Cota aferentă ISC pentru controlul calităţii lucrărilor de
construcţii</t>
  </si>
  <si>
    <t>5.2.3. Cota aferentă ISC pentru controlul statului în amenajarea teritoriului, urbanism şi pentru autorizarea lucrărilor de construcţii</t>
  </si>
  <si>
    <t>5.2.4. Cota aferentă Casei Sociale a Constructorilor - CSC</t>
  </si>
  <si>
    <t>5.2.5. Taxe pentru acorduri, avize conforme şi autorizaţia de
construire/desfiinţare</t>
  </si>
  <si>
    <t>CAPITOLUL 2 - Cheltuieli pentru asigurarea utilităţilor necesare obiectivului de investiţii</t>
  </si>
  <si>
    <t>Cheltuieli conexe organizării şantierului</t>
  </si>
  <si>
    <t>ASOCIAȚIA GRUP DE ACȚIUNE LOCALĂ SUD-VEST SATU MARE</t>
  </si>
  <si>
    <t xml:space="preserve">       3.8.2</t>
  </si>
  <si>
    <t>%</t>
  </si>
  <si>
    <t>Dat întocmirii devizului general din SF/DALI</t>
  </si>
  <si>
    <t>4/6A</t>
  </si>
  <si>
    <t>Studiu de fezabilitate/documentaţie de avizare a lucrărilor de intervenţii şi deviz general</t>
  </si>
  <si>
    <t>3.1.1Studii de teren: studii geotehnice, geologice, hidrologice, hidrogeotehnice,                                                                                                                                                                                                                                                                          
fotogrammetrice, topografica şi de stabilitate ale terenului pe care se amplasează obiectivul de investiţie</t>
  </si>
  <si>
    <t>Cheltuieli pentru expertizarea tehnică a construcţiilor existente, a structurilor şi/sau, după caz, a proiectelor tehnice, inclusiv întocmirea de către expertul tehnic a raportului de expertiză tehnică</t>
  </si>
  <si>
    <t>Cheltuieli pentru certificarea performanţei energetice şi auditul energetic al clădirilor</t>
  </si>
  <si>
    <t>1. Cheltuieli aferente întocmirii documentaţiei de atribuire şi multiplicării acesteia (exclusiv cele cumpărate de ofertanţi)</t>
  </si>
  <si>
    <t>2. Cheltuieli cu onorariile, transportul, cazarea şi diurna membrilor desemnaţi în comisiile de evaluare</t>
  </si>
  <si>
    <t>3. Anunţuri de intenţie, de participare şi de atribuire a contractelor, corespondenţă prin poştă, fax, poştă electronică în legătură cu procedurile de achiziţie publică</t>
  </si>
  <si>
    <t xml:space="preserve">3.8.2 Dirigenţie de şantier, asigurată de personal tehnic de specialitate, autorizat </t>
  </si>
  <si>
    <t xml:space="preserve"> fără TVA- EURO</t>
  </si>
  <si>
    <t>Valoare pe categorii de lucrări,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</si>
</sst>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9">
    <border>
      <left/>
      <right/>
      <top/>
      <bottom/>
      <diagonal/>
    </border>
    <border>
      <left style="medium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3" fillId="2" borderId="0" applyNumberFormat="0" applyBorder="0" applyAlignment="0" applyProtection="0"/>
    <xf numFmtId="164" fontId="2" fillId="0" borderId="0" applyFont="0" applyFill="0" applyBorder="0" applyAlignment="0" applyProtection="0"/>
    <xf numFmtId="0" fontId="4" fillId="3" borderId="0" applyNumberFormat="0" applyBorder="0" applyAlignment="0" applyProtection="0"/>
  </cellStyleXfs>
  <cellXfs count="244">
    <xf numFmtId="0" fontId="0" fillId="0" borderId="0" xfId="0"/>
    <xf numFmtId="0" fontId="0" fillId="0" borderId="0" xfId="0"/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5" fillId="0" borderId="0" xfId="0" applyFont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 applyAlignment="1">
      <alignment horizontal="center"/>
    </xf>
    <xf numFmtId="0" fontId="6" fillId="0" borderId="3" xfId="0" applyFont="1" applyBorder="1"/>
    <xf numFmtId="0" fontId="6" fillId="4" borderId="13" xfId="0" applyFont="1" applyFill="1" applyBorder="1"/>
    <xf numFmtId="0" fontId="6" fillId="4" borderId="3" xfId="0" applyFont="1" applyFill="1" applyBorder="1"/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4" borderId="3" xfId="0" applyFont="1" applyFill="1" applyBorder="1"/>
    <xf numFmtId="0" fontId="5" fillId="4" borderId="3" xfId="0" applyFont="1" applyFill="1" applyBorder="1" applyAlignment="1">
      <alignment horizontal="center"/>
    </xf>
    <xf numFmtId="0" fontId="6" fillId="4" borderId="3" xfId="0" applyFont="1" applyFill="1" applyBorder="1" applyAlignment="1">
      <alignment wrapText="1"/>
    </xf>
    <xf numFmtId="0" fontId="5" fillId="4" borderId="11" xfId="0" applyFont="1" applyFill="1" applyBorder="1" applyAlignment="1">
      <alignment horizontal="center"/>
    </xf>
    <xf numFmtId="0" fontId="5" fillId="4" borderId="11" xfId="0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Border="1" applyAlignment="1">
      <alignment horizontal="center"/>
    </xf>
    <xf numFmtId="0" fontId="8" fillId="4" borderId="3" xfId="0" applyFont="1" applyFill="1" applyBorder="1"/>
    <xf numFmtId="0" fontId="0" fillId="5" borderId="0" xfId="0" applyFill="1" applyBorder="1"/>
    <xf numFmtId="0" fontId="9" fillId="0" borderId="0" xfId="0" applyFont="1"/>
    <xf numFmtId="0" fontId="6" fillId="0" borderId="3" xfId="0" applyFont="1" applyBorder="1" applyProtection="1">
      <protection locked="0"/>
    </xf>
    <xf numFmtId="0" fontId="6" fillId="0" borderId="18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7" fillId="0" borderId="0" xfId="0" applyFont="1"/>
    <xf numFmtId="0" fontId="7" fillId="0" borderId="11" xfId="0" applyFont="1" applyBorder="1" applyAlignment="1" applyProtection="1">
      <alignment horizontal="center" vertical="top"/>
      <protection locked="0"/>
    </xf>
    <xf numFmtId="0" fontId="7" fillId="0" borderId="11" xfId="0" applyFont="1" applyBorder="1" applyAlignment="1">
      <alignment horizontal="left" vertical="top"/>
    </xf>
    <xf numFmtId="0" fontId="7" fillId="0" borderId="0" xfId="0" applyFont="1" applyBorder="1"/>
    <xf numFmtId="0" fontId="7" fillId="0" borderId="26" xfId="0" applyFont="1" applyBorder="1" applyAlignment="1" applyProtection="1">
      <alignment horizontal="center" vertical="top"/>
      <protection locked="0"/>
    </xf>
    <xf numFmtId="2" fontId="7" fillId="0" borderId="26" xfId="0" applyNumberFormat="1" applyFont="1" applyBorder="1" applyAlignment="1" applyProtection="1">
      <alignment horizontal="right" vertical="top"/>
      <protection locked="0"/>
    </xf>
    <xf numFmtId="0" fontId="7" fillId="4" borderId="12" xfId="0" applyFont="1" applyFill="1" applyBorder="1"/>
    <xf numFmtId="0" fontId="10" fillId="4" borderId="21" xfId="0" applyFont="1" applyFill="1" applyBorder="1" applyAlignment="1">
      <alignment horizontal="center"/>
    </xf>
    <xf numFmtId="0" fontId="10" fillId="0" borderId="21" xfId="0" applyFont="1" applyFill="1" applyBorder="1" applyAlignment="1" applyProtection="1">
      <alignment horizontal="center"/>
      <protection locked="0"/>
    </xf>
    <xf numFmtId="0" fontId="7" fillId="4" borderId="2" xfId="0" applyFont="1" applyFill="1" applyBorder="1"/>
    <xf numFmtId="0" fontId="7" fillId="4" borderId="17" xfId="0" applyFont="1" applyFill="1" applyBorder="1"/>
    <xf numFmtId="0" fontId="10" fillId="4" borderId="18" xfId="0" applyFont="1" applyFill="1" applyBorder="1" applyAlignment="1">
      <alignment horizontal="center"/>
    </xf>
    <xf numFmtId="0" fontId="10" fillId="4" borderId="13" xfId="0" applyFont="1" applyFill="1" applyBorder="1"/>
    <xf numFmtId="0" fontId="10" fillId="4" borderId="3" xfId="0" applyFont="1" applyFill="1" applyBorder="1"/>
    <xf numFmtId="0" fontId="10" fillId="4" borderId="3" xfId="0" applyFont="1" applyFill="1" applyBorder="1" applyAlignment="1">
      <alignment horizontal="center"/>
    </xf>
    <xf numFmtId="0" fontId="7" fillId="4" borderId="18" xfId="0" applyFont="1" applyFill="1" applyBorder="1"/>
    <xf numFmtId="0" fontId="10" fillId="4" borderId="13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13" xfId="0" applyFont="1" applyBorder="1" applyProtection="1">
      <protection locked="0"/>
    </xf>
    <xf numFmtId="0" fontId="7" fillId="4" borderId="13" xfId="0" applyFont="1" applyFill="1" applyBorder="1"/>
    <xf numFmtId="0" fontId="7" fillId="4" borderId="3" xfId="0" applyFont="1" applyFill="1" applyBorder="1"/>
    <xf numFmtId="0" fontId="7" fillId="0" borderId="3" xfId="0" applyFont="1" applyFill="1" applyBorder="1" applyProtection="1">
      <protection locked="0"/>
    </xf>
    <xf numFmtId="0" fontId="7" fillId="5" borderId="11" xfId="0" applyFont="1" applyFill="1" applyBorder="1" applyProtection="1">
      <protection locked="0"/>
    </xf>
    <xf numFmtId="0" fontId="7" fillId="0" borderId="11" xfId="0" applyFont="1" applyBorder="1" applyProtection="1">
      <protection locked="0"/>
    </xf>
    <xf numFmtId="0" fontId="7" fillId="4" borderId="21" xfId="0" applyFont="1" applyFill="1" applyBorder="1"/>
    <xf numFmtId="0" fontId="7" fillId="4" borderId="25" xfId="0" applyFont="1" applyFill="1" applyBorder="1"/>
    <xf numFmtId="0" fontId="7" fillId="4" borderId="15" xfId="0" applyFont="1" applyFill="1" applyBorder="1"/>
    <xf numFmtId="0" fontId="7" fillId="4" borderId="22" xfId="0" applyFont="1" applyFill="1" applyBorder="1"/>
    <xf numFmtId="0" fontId="7" fillId="0" borderId="6" xfId="0" applyFont="1" applyBorder="1" applyProtection="1">
      <protection locked="0"/>
    </xf>
    <xf numFmtId="0" fontId="7" fillId="4" borderId="19" xfId="0" applyFont="1" applyFill="1" applyBorder="1"/>
    <xf numFmtId="0" fontId="7" fillId="0" borderId="2" xfId="0" applyFont="1" applyBorder="1" applyProtection="1">
      <protection locked="0"/>
    </xf>
    <xf numFmtId="0" fontId="7" fillId="4" borderId="11" xfId="0" applyFont="1" applyFill="1" applyBorder="1"/>
    <xf numFmtId="0" fontId="10" fillId="0" borderId="2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center"/>
    </xf>
    <xf numFmtId="0" fontId="10" fillId="0" borderId="3" xfId="0" applyFont="1" applyBorder="1"/>
    <xf numFmtId="0" fontId="7" fillId="0" borderId="3" xfId="0" applyFont="1" applyBorder="1"/>
    <xf numFmtId="1" fontId="7" fillId="0" borderId="3" xfId="0" applyNumberFormat="1" applyFont="1" applyBorder="1"/>
    <xf numFmtId="0" fontId="10" fillId="0" borderId="11" xfId="0" applyFont="1" applyBorder="1"/>
    <xf numFmtId="0" fontId="7" fillId="0" borderId="11" xfId="0" applyFont="1" applyBorder="1"/>
    <xf numFmtId="0" fontId="7" fillId="0" borderId="16" xfId="0" applyFont="1" applyBorder="1" applyProtection="1">
      <protection locked="0"/>
    </xf>
    <xf numFmtId="49" fontId="7" fillId="4" borderId="18" xfId="0" applyNumberFormat="1" applyFont="1" applyFill="1" applyBorder="1"/>
    <xf numFmtId="49" fontId="7" fillId="4" borderId="13" xfId="0" applyNumberFormat="1" applyFont="1" applyFill="1" applyBorder="1"/>
    <xf numFmtId="2" fontId="7" fillId="4" borderId="12" xfId="0" applyNumberFormat="1" applyFont="1" applyFill="1" applyBorder="1"/>
    <xf numFmtId="0" fontId="7" fillId="0" borderId="17" xfId="0" applyFont="1" applyBorder="1" applyProtection="1">
      <protection locked="0"/>
    </xf>
    <xf numFmtId="0" fontId="7" fillId="4" borderId="16" xfId="0" applyFont="1" applyFill="1" applyBorder="1"/>
    <xf numFmtId="0" fontId="14" fillId="4" borderId="5" xfId="1" applyFont="1" applyFill="1" applyBorder="1" applyAlignment="1">
      <alignment horizontal="left" vertical="center"/>
    </xf>
    <xf numFmtId="0" fontId="14" fillId="4" borderId="12" xfId="1" applyFont="1" applyFill="1" applyBorder="1" applyAlignment="1">
      <alignment vertical="center"/>
    </xf>
    <xf numFmtId="0" fontId="14" fillId="4" borderId="23" xfId="1" applyFont="1" applyFill="1" applyBorder="1" applyAlignment="1">
      <alignment horizontal="left" vertical="center"/>
    </xf>
    <xf numFmtId="0" fontId="14" fillId="4" borderId="17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left" vertical="center"/>
    </xf>
    <xf numFmtId="0" fontId="14" fillId="4" borderId="22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left" vertical="center"/>
    </xf>
    <xf numFmtId="0" fontId="14" fillId="4" borderId="16" xfId="1" applyFont="1" applyFill="1" applyBorder="1" applyAlignment="1">
      <alignment vertical="center"/>
    </xf>
    <xf numFmtId="0" fontId="14" fillId="4" borderId="1" xfId="1" applyFont="1" applyFill="1" applyBorder="1" applyAlignment="1">
      <alignment horizontal="center" vertical="center"/>
    </xf>
    <xf numFmtId="0" fontId="14" fillId="4" borderId="5" xfId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center" wrapText="1"/>
    </xf>
    <xf numFmtId="0" fontId="14" fillId="4" borderId="3" xfId="1" applyFont="1" applyFill="1" applyBorder="1" applyAlignment="1">
      <alignment vertical="center"/>
    </xf>
    <xf numFmtId="0" fontId="14" fillId="4" borderId="3" xfId="1" applyFont="1" applyFill="1" applyBorder="1" applyAlignment="1">
      <alignment horizontal="center" vertical="center"/>
    </xf>
    <xf numFmtId="0" fontId="14" fillId="4" borderId="3" xfId="1" applyFont="1" applyFill="1" applyBorder="1" applyAlignment="1">
      <alignment horizontal="right" vertical="center"/>
    </xf>
    <xf numFmtId="0" fontId="14" fillId="4" borderId="3" xfId="1" applyFont="1" applyFill="1" applyBorder="1" applyAlignment="1">
      <alignment vertical="center" wrapText="1"/>
    </xf>
    <xf numFmtId="0" fontId="14" fillId="4" borderId="8" xfId="1" applyFont="1" applyFill="1" applyBorder="1" applyAlignment="1">
      <alignment horizontal="left" vertical="center"/>
    </xf>
    <xf numFmtId="0" fontId="14" fillId="4" borderId="0" xfId="1" applyFont="1" applyFill="1" applyBorder="1" applyAlignment="1">
      <alignment vertical="center"/>
    </xf>
    <xf numFmtId="0" fontId="14" fillId="4" borderId="20" xfId="1" applyFont="1" applyFill="1" applyBorder="1" applyAlignment="1">
      <alignment horizontal="left" vertical="center"/>
    </xf>
    <xf numFmtId="0" fontId="14" fillId="4" borderId="9" xfId="1" applyFont="1" applyFill="1" applyBorder="1" applyAlignment="1">
      <alignment horizontal="left" vertical="center"/>
    </xf>
    <xf numFmtId="0" fontId="14" fillId="4" borderId="14" xfId="1" applyFont="1" applyFill="1" applyBorder="1" applyAlignment="1">
      <alignment vertical="center"/>
    </xf>
    <xf numFmtId="0" fontId="14" fillId="4" borderId="10" xfId="1" applyFont="1" applyFill="1" applyBorder="1" applyAlignment="1">
      <alignment horizontal="left" vertical="center"/>
    </xf>
    <xf numFmtId="0" fontId="14" fillId="4" borderId="15" xfId="1" applyFont="1" applyFill="1" applyBorder="1" applyAlignment="1">
      <alignment vertical="center" wrapText="1"/>
    </xf>
    <xf numFmtId="14" fontId="14" fillId="4" borderId="3" xfId="1" applyNumberFormat="1" applyFont="1" applyFill="1" applyBorder="1" applyAlignment="1">
      <alignment horizontal="center" vertical="center"/>
    </xf>
    <xf numFmtId="0" fontId="14" fillId="4" borderId="12" xfId="1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0" borderId="0" xfId="0" applyAlignment="1"/>
    <xf numFmtId="0" fontId="13" fillId="6" borderId="8" xfId="1" applyFont="1" applyFill="1" applyBorder="1" applyAlignment="1">
      <alignment vertical="center"/>
    </xf>
    <xf numFmtId="0" fontId="14" fillId="6" borderId="0" xfId="1" applyFont="1" applyFill="1" applyBorder="1" applyAlignment="1">
      <alignment vertical="center"/>
    </xf>
    <xf numFmtId="0" fontId="7" fillId="6" borderId="3" xfId="0" applyFont="1" applyFill="1" applyBorder="1"/>
    <xf numFmtId="0" fontId="13" fillId="6" borderId="17" xfId="1" applyFont="1" applyFill="1" applyBorder="1" applyAlignment="1">
      <alignment vertical="center"/>
    </xf>
    <xf numFmtId="0" fontId="14" fillId="6" borderId="18" xfId="1" applyFont="1" applyFill="1" applyBorder="1" applyAlignment="1">
      <alignment vertical="center"/>
    </xf>
    <xf numFmtId="0" fontId="13" fillId="6" borderId="16" xfId="1" applyFont="1" applyFill="1" applyBorder="1" applyAlignment="1">
      <alignment vertical="center"/>
    </xf>
    <xf numFmtId="0" fontId="14" fillId="6" borderId="21" xfId="1" applyFont="1" applyFill="1" applyBorder="1" applyAlignment="1">
      <alignment vertical="center"/>
    </xf>
    <xf numFmtId="0" fontId="7" fillId="6" borderId="11" xfId="0" applyFont="1" applyFill="1" applyBorder="1"/>
    <xf numFmtId="0" fontId="13" fillId="6" borderId="7" xfId="1" applyFont="1" applyFill="1" applyBorder="1" applyAlignment="1">
      <alignment vertical="center"/>
    </xf>
    <xf numFmtId="0" fontId="14" fillId="6" borderId="4" xfId="1" applyFont="1" applyFill="1" applyBorder="1" applyAlignment="1">
      <alignment vertical="center"/>
    </xf>
    <xf numFmtId="0" fontId="7" fillId="6" borderId="12" xfId="0" applyFont="1" applyFill="1" applyBorder="1"/>
    <xf numFmtId="0" fontId="12" fillId="6" borderId="13" xfId="0" applyFont="1" applyFill="1" applyBorder="1" applyAlignment="1">
      <alignment horizontal="center"/>
    </xf>
    <xf numFmtId="0" fontId="10" fillId="6" borderId="17" xfId="0" applyFont="1" applyFill="1" applyBorder="1" applyAlignment="1">
      <alignment horizontal="left"/>
    </xf>
    <xf numFmtId="0" fontId="10" fillId="6" borderId="18" xfId="0" applyFont="1" applyFill="1" applyBorder="1" applyAlignment="1">
      <alignment horizontal="left"/>
    </xf>
    <xf numFmtId="0" fontId="10" fillId="6" borderId="15" xfId="0" applyFont="1" applyFill="1" applyBorder="1" applyAlignment="1">
      <alignment horizontal="left"/>
    </xf>
    <xf numFmtId="0" fontId="10" fillId="6" borderId="24" xfId="0" applyFont="1" applyFill="1" applyBorder="1" applyAlignment="1">
      <alignment horizontal="left"/>
    </xf>
    <xf numFmtId="0" fontId="7" fillId="6" borderId="24" xfId="0" applyFont="1" applyFill="1" applyBorder="1" applyAlignment="1">
      <alignment horizontal="left"/>
    </xf>
    <xf numFmtId="0" fontId="7" fillId="6" borderId="15" xfId="0" applyFont="1" applyFill="1" applyBorder="1" applyAlignment="1">
      <alignment horizontal="left"/>
    </xf>
    <xf numFmtId="0" fontId="10" fillId="6" borderId="16" xfId="0" applyFont="1" applyFill="1" applyBorder="1" applyAlignment="1">
      <alignment horizontal="left"/>
    </xf>
    <xf numFmtId="0" fontId="10" fillId="6" borderId="21" xfId="0" applyFont="1" applyFill="1" applyBorder="1" applyAlignment="1">
      <alignment horizontal="left"/>
    </xf>
    <xf numFmtId="0" fontId="7" fillId="6" borderId="2" xfId="0" applyFont="1" applyFill="1" applyBorder="1"/>
    <xf numFmtId="0" fontId="12" fillId="6" borderId="18" xfId="0" applyFont="1" applyFill="1" applyBorder="1"/>
    <xf numFmtId="0" fontId="12" fillId="6" borderId="21" xfId="0" applyFont="1" applyFill="1" applyBorder="1" applyAlignment="1">
      <alignment horizontal="center"/>
    </xf>
    <xf numFmtId="0" fontId="7" fillId="6" borderId="17" xfId="0" applyFont="1" applyFill="1" applyBorder="1"/>
    <xf numFmtId="0" fontId="10" fillId="6" borderId="22" xfId="0" applyFont="1" applyFill="1" applyBorder="1" applyAlignment="1">
      <alignment horizontal="center"/>
    </xf>
    <xf numFmtId="0" fontId="12" fillId="6" borderId="22" xfId="0" applyFont="1" applyFill="1" applyBorder="1"/>
    <xf numFmtId="0" fontId="12" fillId="6" borderId="0" xfId="0" applyFont="1" applyFill="1" applyBorder="1"/>
    <xf numFmtId="0" fontId="7" fillId="6" borderId="16" xfId="0" applyFont="1" applyFill="1" applyBorder="1"/>
    <xf numFmtId="0" fontId="7" fillId="6" borderId="6" xfId="0" applyFont="1" applyFill="1" applyBorder="1"/>
    <xf numFmtId="0" fontId="12" fillId="6" borderId="6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7" fillId="6" borderId="0" xfId="0" applyFont="1" applyFill="1" applyBorder="1"/>
    <xf numFmtId="0" fontId="7" fillId="6" borderId="13" xfId="0" applyFont="1" applyFill="1" applyBorder="1"/>
    <xf numFmtId="0" fontId="7" fillId="6" borderId="21" xfId="0" applyFont="1" applyFill="1" applyBorder="1"/>
    <xf numFmtId="0" fontId="0" fillId="0" borderId="0" xfId="0" applyFont="1" applyAlignment="1">
      <alignment horizontal="center"/>
    </xf>
    <xf numFmtId="0" fontId="10" fillId="4" borderId="3" xfId="0" applyFont="1" applyFill="1" applyBorder="1" applyAlignment="1">
      <alignment horizontal="right"/>
    </xf>
    <xf numFmtId="0" fontId="10" fillId="0" borderId="3" xfId="0" applyFont="1" applyFill="1" applyBorder="1" applyAlignment="1" applyProtection="1">
      <alignment horizontal="center"/>
      <protection locked="0"/>
    </xf>
    <xf numFmtId="0" fontId="10" fillId="0" borderId="3" xfId="0" applyFont="1" applyFill="1" applyBorder="1" applyProtection="1">
      <protection locked="0"/>
    </xf>
    <xf numFmtId="0" fontId="7" fillId="5" borderId="3" xfId="0" applyFont="1" applyFill="1" applyBorder="1" applyProtection="1">
      <protection locked="0"/>
    </xf>
    <xf numFmtId="0" fontId="10" fillId="6" borderId="3" xfId="0" applyFont="1" applyFill="1" applyBorder="1"/>
    <xf numFmtId="0" fontId="10" fillId="6" borderId="3" xfId="0" applyFont="1" applyFill="1" applyBorder="1" applyAlignment="1">
      <alignment horizontal="center"/>
    </xf>
    <xf numFmtId="0" fontId="10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horizontal="left" wrapText="1"/>
    </xf>
    <xf numFmtId="0" fontId="7" fillId="6" borderId="3" xfId="0" applyFont="1" applyFill="1" applyBorder="1" applyAlignment="1">
      <alignment horizontal="left"/>
    </xf>
    <xf numFmtId="0" fontId="7" fillId="6" borderId="3" xfId="0" applyFont="1" applyFill="1" applyBorder="1" applyAlignment="1">
      <alignment wrapText="1"/>
    </xf>
    <xf numFmtId="0" fontId="10" fillId="6" borderId="3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wrapText="1"/>
    </xf>
    <xf numFmtId="0" fontId="7" fillId="6" borderId="11" xfId="0" applyFont="1" applyFill="1" applyBorder="1" applyAlignment="1">
      <alignment wrapText="1"/>
    </xf>
    <xf numFmtId="0" fontId="10" fillId="6" borderId="18" xfId="0" applyFont="1" applyFill="1" applyBorder="1" applyAlignment="1">
      <alignment horizontal="center"/>
    </xf>
    <xf numFmtId="0" fontId="7" fillId="6" borderId="15" xfId="0" applyFont="1" applyFill="1" applyBorder="1"/>
    <xf numFmtId="0" fontId="10" fillId="6" borderId="24" xfId="0" applyFont="1" applyFill="1" applyBorder="1" applyAlignment="1">
      <alignment horizontal="center"/>
    </xf>
    <xf numFmtId="0" fontId="12" fillId="6" borderId="11" xfId="0" applyFont="1" applyFill="1" applyBorder="1" applyAlignment="1">
      <alignment horizontal="center"/>
    </xf>
    <xf numFmtId="0" fontId="12" fillId="6" borderId="17" xfId="0" applyFont="1" applyFill="1" applyBorder="1" applyAlignment="1">
      <alignment horizontal="left" vertical="center"/>
    </xf>
    <xf numFmtId="0" fontId="12" fillId="6" borderId="18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16" xfId="0" applyFont="1" applyFill="1" applyBorder="1" applyAlignment="1">
      <alignment horizontal="right" vertical="center"/>
    </xf>
    <xf numFmtId="0" fontId="12" fillId="6" borderId="21" xfId="0" applyFont="1" applyFill="1" applyBorder="1" applyAlignment="1">
      <alignment vertical="center"/>
    </xf>
    <xf numFmtId="0" fontId="12" fillId="6" borderId="15" xfId="0" applyFont="1" applyFill="1" applyBorder="1"/>
    <xf numFmtId="0" fontId="12" fillId="6" borderId="3" xfId="0" applyFont="1" applyFill="1" applyBorder="1" applyAlignment="1">
      <alignment horizontal="center"/>
    </xf>
    <xf numFmtId="0" fontId="12" fillId="6" borderId="24" xfId="0" applyFont="1" applyFill="1" applyBorder="1" applyAlignment="1">
      <alignment horizontal="center"/>
    </xf>
    <xf numFmtId="0" fontId="12" fillId="6" borderId="12" xfId="0" applyFont="1" applyFill="1" applyBorder="1"/>
    <xf numFmtId="0" fontId="12" fillId="6" borderId="19" xfId="0" applyFont="1" applyFill="1" applyBorder="1"/>
    <xf numFmtId="0" fontId="12" fillId="6" borderId="13" xfId="0" applyFont="1" applyFill="1" applyBorder="1"/>
    <xf numFmtId="0" fontId="15" fillId="0" borderId="2" xfId="0" applyFont="1" applyBorder="1" applyAlignment="1">
      <alignment horizontal="center"/>
    </xf>
    <xf numFmtId="0" fontId="15" fillId="0" borderId="2" xfId="0" applyFont="1" applyBorder="1"/>
    <xf numFmtId="0" fontId="15" fillId="0" borderId="3" xfId="0" applyFont="1" applyBorder="1" applyAlignment="1">
      <alignment horizontal="center"/>
    </xf>
    <xf numFmtId="0" fontId="15" fillId="0" borderId="3" xfId="0" applyFont="1" applyBorder="1" applyAlignment="1">
      <alignment wrapText="1"/>
    </xf>
    <xf numFmtId="0" fontId="15" fillId="0" borderId="3" xfId="0" applyFont="1" applyBorder="1" applyProtection="1">
      <protection locked="0"/>
    </xf>
    <xf numFmtId="0" fontId="15" fillId="0" borderId="3" xfId="0" applyFont="1" applyBorder="1"/>
    <xf numFmtId="0" fontId="15" fillId="0" borderId="17" xfId="0" applyFont="1" applyBorder="1"/>
    <xf numFmtId="0" fontId="12" fillId="0" borderId="18" xfId="0" applyFont="1" applyBorder="1"/>
    <xf numFmtId="0" fontId="15" fillId="4" borderId="18" xfId="0" applyFont="1" applyFill="1" applyBorder="1"/>
    <xf numFmtId="0" fontId="15" fillId="0" borderId="25" xfId="0" applyFont="1" applyBorder="1" applyAlignment="1">
      <alignment horizontal="center"/>
    </xf>
    <xf numFmtId="0" fontId="15" fillId="0" borderId="25" xfId="0" applyFont="1" applyBorder="1"/>
    <xf numFmtId="0" fontId="15" fillId="0" borderId="2" xfId="0" applyFont="1" applyBorder="1" applyProtection="1">
      <protection locked="0"/>
    </xf>
    <xf numFmtId="0" fontId="15" fillId="0" borderId="11" xfId="0" applyFont="1" applyBorder="1" applyAlignment="1">
      <alignment horizontal="center"/>
    </xf>
    <xf numFmtId="0" fontId="15" fillId="0" borderId="11" xfId="0" applyFont="1" applyBorder="1"/>
    <xf numFmtId="0" fontId="15" fillId="0" borderId="17" xfId="0" applyFont="1" applyBorder="1" applyAlignment="1">
      <alignment horizontal="center"/>
    </xf>
    <xf numFmtId="0" fontId="15" fillId="0" borderId="13" xfId="0" applyFont="1" applyBorder="1" applyProtection="1">
      <protection locked="0"/>
    </xf>
    <xf numFmtId="0" fontId="12" fillId="0" borderId="3" xfId="0" applyFont="1" applyBorder="1" applyAlignment="1">
      <alignment horizontal="left"/>
    </xf>
    <xf numFmtId="0" fontId="15" fillId="4" borderId="13" xfId="0" applyFont="1" applyFill="1" applyBorder="1"/>
    <xf numFmtId="0" fontId="15" fillId="0" borderId="0" xfId="0" applyFont="1"/>
    <xf numFmtId="0" fontId="15" fillId="6" borderId="19" xfId="0" applyFont="1" applyFill="1" applyBorder="1"/>
    <xf numFmtId="0" fontId="15" fillId="6" borderId="13" xfId="0" applyFont="1" applyFill="1" applyBorder="1"/>
    <xf numFmtId="0" fontId="12" fillId="6" borderId="17" xfId="0" applyFont="1" applyFill="1" applyBorder="1"/>
    <xf numFmtId="0" fontId="12" fillId="6" borderId="18" xfId="0" applyFont="1" applyFill="1" applyBorder="1" applyAlignment="1">
      <alignment horizontal="center"/>
    </xf>
    <xf numFmtId="0" fontId="12" fillId="6" borderId="16" xfId="0" applyFont="1" applyFill="1" applyBorder="1"/>
    <xf numFmtId="0" fontId="6" fillId="6" borderId="3" xfId="0" applyFont="1" applyFill="1" applyBorder="1"/>
    <xf numFmtId="0" fontId="6" fillId="6" borderId="17" xfId="0" applyFont="1" applyFill="1" applyBorder="1"/>
    <xf numFmtId="0" fontId="6" fillId="6" borderId="15" xfId="0" applyFont="1" applyFill="1" applyBorder="1"/>
    <xf numFmtId="0" fontId="6" fillId="6" borderId="12" xfId="0" applyFont="1" applyFill="1" applyBorder="1"/>
    <xf numFmtId="0" fontId="16" fillId="6" borderId="18" xfId="0" applyFont="1" applyFill="1" applyBorder="1" applyAlignment="1">
      <alignment horizontal="center"/>
    </xf>
    <xf numFmtId="0" fontId="16" fillId="6" borderId="24" xfId="0" applyFont="1" applyFill="1" applyBorder="1" applyAlignment="1">
      <alignment horizontal="center"/>
    </xf>
    <xf numFmtId="0" fontId="16" fillId="6" borderId="19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27" xfId="0" applyFont="1" applyBorder="1" applyAlignment="1" applyProtection="1">
      <alignment horizontal="center" vertical="top"/>
      <protection locked="0"/>
    </xf>
    <xf numFmtId="0" fontId="7" fillId="0" borderId="28" xfId="0" applyFont="1" applyBorder="1" applyAlignment="1" applyProtection="1">
      <alignment horizontal="center" vertical="top"/>
      <protection locked="0"/>
    </xf>
    <xf numFmtId="0" fontId="7" fillId="4" borderId="12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2" fontId="7" fillId="4" borderId="17" xfId="0" applyNumberFormat="1" applyFont="1" applyFill="1" applyBorder="1" applyAlignment="1"/>
    <xf numFmtId="2" fontId="7" fillId="0" borderId="16" xfId="0" applyNumberFormat="1" applyFont="1" applyBorder="1" applyAlignment="1"/>
    <xf numFmtId="0" fontId="7" fillId="4" borderId="17" xfId="0" applyFont="1" applyFill="1" applyBorder="1" applyAlignment="1">
      <alignment vertical="top" wrapText="1"/>
    </xf>
    <xf numFmtId="0" fontId="7" fillId="0" borderId="18" xfId="0" applyFont="1" applyBorder="1" applyAlignment="1">
      <alignment vertical="top" wrapText="1"/>
    </xf>
    <xf numFmtId="0" fontId="7" fillId="0" borderId="16" xfId="0" applyFont="1" applyBorder="1" applyAlignment="1">
      <alignment vertical="top" wrapText="1"/>
    </xf>
    <xf numFmtId="0" fontId="7" fillId="0" borderId="21" xfId="0" applyFont="1" applyBorder="1" applyAlignment="1">
      <alignment vertical="top" wrapText="1"/>
    </xf>
    <xf numFmtId="0" fontId="7" fillId="4" borderId="12" xfId="0" applyFont="1" applyFill="1" applyBorder="1" applyAlignment="1"/>
    <xf numFmtId="0" fontId="7" fillId="0" borderId="19" xfId="0" applyFont="1" applyBorder="1" applyAlignment="1"/>
    <xf numFmtId="0" fontId="7" fillId="0" borderId="13" xfId="0" applyFont="1" applyBorder="1" applyAlignment="1"/>
    <xf numFmtId="2" fontId="7" fillId="5" borderId="12" xfId="0" applyNumberFormat="1" applyFont="1" applyFill="1" applyBorder="1" applyAlignment="1"/>
    <xf numFmtId="2" fontId="7" fillId="0" borderId="19" xfId="0" applyNumberFormat="1" applyFont="1" applyBorder="1" applyAlignment="1"/>
    <xf numFmtId="2" fontId="7" fillId="0" borderId="13" xfId="0" applyNumberFormat="1" applyFont="1" applyBorder="1" applyAlignment="1"/>
    <xf numFmtId="0" fontId="7" fillId="4" borderId="19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10" fillId="6" borderId="16" xfId="0" applyFont="1" applyFill="1" applyBorder="1" applyAlignment="1">
      <alignment horizontal="center"/>
    </xf>
    <xf numFmtId="0" fontId="10" fillId="6" borderId="21" xfId="0" applyFont="1" applyFill="1" applyBorder="1" applyAlignment="1">
      <alignment horizontal="center"/>
    </xf>
    <xf numFmtId="0" fontId="0" fillId="0" borderId="6" xfId="0" applyBorder="1" applyAlignment="1" applyProtection="1">
      <protection locked="0"/>
    </xf>
    <xf numFmtId="0" fontId="12" fillId="4" borderId="12" xfId="0" applyFont="1" applyFill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6" fillId="0" borderId="6" xfId="0" applyFont="1" applyBorder="1" applyAlignment="1" applyProtection="1">
      <protection locked="0"/>
    </xf>
    <xf numFmtId="0" fontId="0" fillId="0" borderId="6" xfId="0" applyBorder="1" applyAlignment="1"/>
    <xf numFmtId="0" fontId="6" fillId="6" borderId="19" xfId="0" applyFont="1" applyFill="1" applyBorder="1" applyAlignment="1">
      <alignment horizontal="center"/>
    </xf>
    <xf numFmtId="0" fontId="6" fillId="6" borderId="13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 applyProtection="1">
      <protection locked="0"/>
    </xf>
    <xf numFmtId="0" fontId="5" fillId="6" borderId="12" xfId="0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6" borderId="12" xfId="0" applyFont="1" applyFill="1" applyBorder="1" applyAlignment="1">
      <alignment horizontal="left"/>
    </xf>
    <xf numFmtId="0" fontId="5" fillId="6" borderId="19" xfId="0" applyFont="1" applyFill="1" applyBorder="1" applyAlignment="1">
      <alignment horizontal="left"/>
    </xf>
    <xf numFmtId="0" fontId="5" fillId="6" borderId="13" xfId="0" applyFont="1" applyFill="1" applyBorder="1" applyAlignment="1">
      <alignment horizontal="left"/>
    </xf>
  </cellXfs>
  <cellStyles count="5">
    <cellStyle name="Bad 2" xfId="2"/>
    <cellStyle name="Comma 2" xfId="3"/>
    <cellStyle name="Neutral 2" xfId="4"/>
    <cellStyle name="Normá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571500</xdr:colOff>
      <xdr:row>0</xdr:row>
      <xdr:rowOff>95250</xdr:rowOff>
    </xdr:from>
    <xdr:to>
      <xdr:col>2</xdr:col>
      <xdr:colOff>38100</xdr:colOff>
      <xdr:row>4</xdr:row>
      <xdr:rowOff>0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0" y="95250"/>
          <a:ext cx="6858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161926</xdr:rowOff>
    </xdr:from>
    <xdr:to>
      <xdr:col>2</xdr:col>
      <xdr:colOff>164061</xdr:colOff>
      <xdr:row>4</xdr:row>
      <xdr:rowOff>95250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161926"/>
          <a:ext cx="745086" cy="885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66675</xdr:rowOff>
    </xdr:from>
    <xdr:to>
      <xdr:col>2</xdr:col>
      <xdr:colOff>273563</xdr:colOff>
      <xdr:row>5</xdr:row>
      <xdr:rowOff>47624</xdr:rowOff>
    </xdr:to>
    <xdr:pic>
      <xdr:nvPicPr>
        <xdr:cNvPr id="2" name="Shap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66675"/>
          <a:ext cx="826013" cy="1028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89"/>
  <sheetViews>
    <sheetView workbookViewId="0">
      <selection activeCell="C91" sqref="C91"/>
    </sheetView>
  </sheetViews>
  <sheetFormatPr defaultRowHeight="15" x14ac:dyDescent="0.25"/>
  <cols>
    <col min="2" max="2" width="10" customWidth="1"/>
    <col min="3" max="3" width="94.28515625" customWidth="1"/>
    <col min="4" max="4" width="22.7109375" customWidth="1"/>
    <col min="5" max="5" width="26" customWidth="1"/>
    <col min="6" max="6" width="23" customWidth="1"/>
    <col min="7" max="7" width="2.7109375" customWidth="1"/>
  </cols>
  <sheetData>
    <row r="1" spans="2:6" ht="18" x14ac:dyDescent="0.35">
      <c r="B1" s="1"/>
      <c r="C1" s="11" t="s">
        <v>51</v>
      </c>
      <c r="D1" s="1"/>
      <c r="E1" s="1"/>
      <c r="F1" s="1"/>
    </row>
    <row r="2" spans="2:6" ht="18.75" x14ac:dyDescent="0.3">
      <c r="B2" s="1"/>
      <c r="C2" s="8" t="s">
        <v>0</v>
      </c>
      <c r="D2" s="1"/>
      <c r="E2" s="1"/>
      <c r="F2" s="1"/>
    </row>
    <row r="3" spans="2:6" ht="18.75" x14ac:dyDescent="0.3">
      <c r="B3" s="1"/>
      <c r="C3" s="8" t="s">
        <v>1</v>
      </c>
      <c r="D3" s="1"/>
      <c r="E3" s="1"/>
      <c r="F3" s="1"/>
    </row>
    <row r="4" spans="2:6" ht="18.75" x14ac:dyDescent="0.3">
      <c r="C4" s="11" t="s">
        <v>193</v>
      </c>
    </row>
    <row r="5" spans="2:6" ht="16.5" thickBot="1" x14ac:dyDescent="0.3">
      <c r="B5" s="32"/>
      <c r="C5" s="33"/>
      <c r="D5" s="34" t="s">
        <v>2</v>
      </c>
      <c r="E5" s="34" t="s">
        <v>196</v>
      </c>
      <c r="F5" s="34"/>
    </row>
    <row r="6" spans="2:6" ht="16.149999999999999" thickBot="1" x14ac:dyDescent="0.35">
      <c r="B6" s="35"/>
      <c r="C6" s="36"/>
      <c r="D6" s="37"/>
      <c r="E6" s="202"/>
      <c r="F6" s="203"/>
    </row>
    <row r="7" spans="2:6" ht="20.100000000000001" customHeight="1" x14ac:dyDescent="0.25">
      <c r="B7" s="38"/>
      <c r="C7" s="39" t="s">
        <v>3</v>
      </c>
      <c r="D7" s="40" t="s">
        <v>197</v>
      </c>
      <c r="E7" s="41"/>
      <c r="F7" s="41"/>
    </row>
    <row r="8" spans="2:6" ht="20.100000000000001" customHeight="1" x14ac:dyDescent="0.3">
      <c r="B8" s="42"/>
      <c r="C8" s="43" t="s">
        <v>4</v>
      </c>
      <c r="D8" s="44" t="s">
        <v>5</v>
      </c>
      <c r="E8" s="45" t="s">
        <v>6</v>
      </c>
      <c r="F8" s="46" t="s">
        <v>7</v>
      </c>
    </row>
    <row r="9" spans="2:6" ht="20.100000000000001" customHeight="1" x14ac:dyDescent="0.3">
      <c r="B9" s="42"/>
      <c r="C9" s="47"/>
      <c r="D9" s="48" t="s">
        <v>8</v>
      </c>
      <c r="E9" s="46" t="s">
        <v>8</v>
      </c>
      <c r="F9" s="46" t="s">
        <v>8</v>
      </c>
    </row>
    <row r="10" spans="2:6" ht="20.100000000000001" customHeight="1" x14ac:dyDescent="0.3">
      <c r="B10" s="38"/>
      <c r="C10" s="49">
        <v>1</v>
      </c>
      <c r="D10" s="48">
        <v>2</v>
      </c>
      <c r="E10" s="46">
        <v>3</v>
      </c>
      <c r="F10" s="46">
        <v>4</v>
      </c>
    </row>
    <row r="11" spans="2:6" ht="20.100000000000001" customHeight="1" x14ac:dyDescent="0.25">
      <c r="B11" s="105" t="s">
        <v>9</v>
      </c>
      <c r="C11" s="106"/>
      <c r="D11" s="41">
        <f>SUM(D13:D15)</f>
        <v>0</v>
      </c>
      <c r="E11" s="41">
        <f>SUM(E12:E15)</f>
        <v>0</v>
      </c>
      <c r="F11" s="41">
        <f>D11+E11</f>
        <v>0</v>
      </c>
    </row>
    <row r="12" spans="2:6" ht="20.100000000000001" customHeight="1" x14ac:dyDescent="0.25">
      <c r="B12" s="79">
        <v>1.1000000000000001</v>
      </c>
      <c r="C12" s="80" t="s">
        <v>52</v>
      </c>
      <c r="D12" s="107"/>
      <c r="E12" s="50"/>
      <c r="F12" s="41">
        <f t="shared" ref="F12:F40" si="0">D12+E12</f>
        <v>0</v>
      </c>
    </row>
    <row r="13" spans="2:6" ht="20.100000000000001" customHeight="1" x14ac:dyDescent="0.3">
      <c r="B13" s="79">
        <v>1.2</v>
      </c>
      <c r="C13" s="80" t="s">
        <v>53</v>
      </c>
      <c r="D13" s="50"/>
      <c r="E13" s="50"/>
      <c r="F13" s="41">
        <f t="shared" si="0"/>
        <v>0</v>
      </c>
    </row>
    <row r="14" spans="2:6" ht="20.100000000000001" customHeight="1" x14ac:dyDescent="0.25">
      <c r="B14" s="81">
        <v>1.3</v>
      </c>
      <c r="C14" s="82" t="s">
        <v>54</v>
      </c>
      <c r="D14" s="50"/>
      <c r="E14" s="50"/>
      <c r="F14" s="41">
        <f t="shared" si="0"/>
        <v>0</v>
      </c>
    </row>
    <row r="15" spans="2:6" ht="20.100000000000001" customHeight="1" x14ac:dyDescent="0.25">
      <c r="B15" s="83">
        <v>1.4</v>
      </c>
      <c r="C15" s="84" t="s">
        <v>55</v>
      </c>
      <c r="D15" s="51"/>
      <c r="E15" s="50"/>
      <c r="F15" s="41">
        <f t="shared" si="0"/>
        <v>0</v>
      </c>
    </row>
    <row r="16" spans="2:6" ht="20.100000000000001" customHeight="1" x14ac:dyDescent="0.25">
      <c r="B16" s="108" t="s">
        <v>191</v>
      </c>
      <c r="C16" s="109"/>
      <c r="D16" s="51"/>
      <c r="E16" s="50"/>
      <c r="F16" s="41">
        <f t="shared" si="0"/>
        <v>0</v>
      </c>
    </row>
    <row r="17" spans="2:6" ht="20.100000000000001" customHeight="1" x14ac:dyDescent="0.25">
      <c r="B17" s="110" t="s">
        <v>10</v>
      </c>
      <c r="C17" s="111"/>
      <c r="D17" s="52">
        <f>D18+D22+D23+D24+D25+D32+D33+D36</f>
        <v>0</v>
      </c>
      <c r="E17" s="52">
        <f>E18+E22+E23+E24+E25+E32+E33+E36</f>
        <v>0</v>
      </c>
      <c r="F17" s="41">
        <f t="shared" si="0"/>
        <v>0</v>
      </c>
    </row>
    <row r="18" spans="2:6" ht="20.100000000000001" customHeight="1" x14ac:dyDescent="0.3">
      <c r="B18" s="85">
        <v>3.1</v>
      </c>
      <c r="C18" s="86" t="s">
        <v>59</v>
      </c>
      <c r="D18" s="53">
        <f>SUM(D19:D21)</f>
        <v>0</v>
      </c>
      <c r="E18" s="53">
        <f>SUM(E19:E21)</f>
        <v>0</v>
      </c>
      <c r="F18" s="41">
        <f t="shared" si="0"/>
        <v>0</v>
      </c>
    </row>
    <row r="19" spans="2:6" ht="20.100000000000001" customHeight="1" x14ac:dyDescent="0.3">
      <c r="B19" s="87" t="s">
        <v>56</v>
      </c>
      <c r="C19" s="86" t="s">
        <v>11</v>
      </c>
      <c r="D19" s="50"/>
      <c r="E19" s="50"/>
      <c r="F19" s="41">
        <f t="shared" si="0"/>
        <v>0</v>
      </c>
    </row>
    <row r="20" spans="2:6" ht="20.100000000000001" customHeight="1" x14ac:dyDescent="0.3">
      <c r="B20" s="87" t="s">
        <v>57</v>
      </c>
      <c r="C20" s="86" t="s">
        <v>60</v>
      </c>
      <c r="D20" s="50"/>
      <c r="E20" s="50"/>
      <c r="F20" s="41">
        <f t="shared" si="0"/>
        <v>0</v>
      </c>
    </row>
    <row r="21" spans="2:6" ht="20.100000000000001" customHeight="1" x14ac:dyDescent="0.3">
      <c r="B21" s="87" t="s">
        <v>58</v>
      </c>
      <c r="C21" s="86" t="s">
        <v>61</v>
      </c>
      <c r="D21" s="50"/>
      <c r="E21" s="50"/>
      <c r="F21" s="41">
        <f t="shared" si="0"/>
        <v>0</v>
      </c>
    </row>
    <row r="22" spans="2:6" ht="20.100000000000001" customHeight="1" x14ac:dyDescent="0.25">
      <c r="B22" s="79">
        <v>3.2</v>
      </c>
      <c r="C22" s="80" t="s">
        <v>62</v>
      </c>
      <c r="D22" s="50"/>
      <c r="E22" s="50"/>
      <c r="F22" s="41">
        <f t="shared" si="0"/>
        <v>0</v>
      </c>
    </row>
    <row r="23" spans="2:6" ht="20.100000000000001" customHeight="1" x14ac:dyDescent="0.25">
      <c r="B23" s="79">
        <v>3.3</v>
      </c>
      <c r="C23" s="80" t="s">
        <v>63</v>
      </c>
      <c r="D23" s="50"/>
      <c r="E23" s="50"/>
      <c r="F23" s="41">
        <f t="shared" si="0"/>
        <v>0</v>
      </c>
    </row>
    <row r="24" spans="2:6" ht="20.100000000000001" customHeight="1" x14ac:dyDescent="0.25">
      <c r="B24" s="79">
        <v>3.4</v>
      </c>
      <c r="C24" s="80" t="s">
        <v>64</v>
      </c>
      <c r="D24" s="54"/>
      <c r="E24" s="50"/>
      <c r="F24" s="41">
        <f t="shared" si="0"/>
        <v>0</v>
      </c>
    </row>
    <row r="25" spans="2:6" ht="20.100000000000001" customHeight="1" x14ac:dyDescent="0.25">
      <c r="B25" s="79">
        <v>3.5</v>
      </c>
      <c r="C25" s="80" t="s">
        <v>65</v>
      </c>
      <c r="D25" s="53">
        <f>SUM(D26:D31)</f>
        <v>0</v>
      </c>
      <c r="E25" s="53">
        <f>SUM(E26:E31)</f>
        <v>0</v>
      </c>
      <c r="F25" s="41">
        <f t="shared" si="0"/>
        <v>0</v>
      </c>
    </row>
    <row r="26" spans="2:6" ht="20.100000000000001" customHeight="1" x14ac:dyDescent="0.25">
      <c r="B26" s="88" t="s">
        <v>78</v>
      </c>
      <c r="C26" s="80" t="s">
        <v>66</v>
      </c>
      <c r="D26" s="55"/>
      <c r="E26" s="55"/>
      <c r="F26" s="41">
        <f t="shared" si="0"/>
        <v>0</v>
      </c>
    </row>
    <row r="27" spans="2:6" ht="20.100000000000001" customHeight="1" x14ac:dyDescent="0.25">
      <c r="B27" s="88" t="s">
        <v>79</v>
      </c>
      <c r="C27" s="80" t="s">
        <v>67</v>
      </c>
      <c r="D27" s="56"/>
      <c r="E27" s="56"/>
      <c r="F27" s="41">
        <f t="shared" si="0"/>
        <v>0</v>
      </c>
    </row>
    <row r="28" spans="2:6" ht="20.100000000000001" customHeight="1" x14ac:dyDescent="0.25">
      <c r="B28" s="88" t="s">
        <v>80</v>
      </c>
      <c r="C28" s="89" t="s">
        <v>198</v>
      </c>
      <c r="D28" s="56"/>
      <c r="E28" s="56"/>
      <c r="F28" s="41">
        <f t="shared" si="0"/>
        <v>0</v>
      </c>
    </row>
    <row r="29" spans="2:6" ht="20.100000000000001" customHeight="1" x14ac:dyDescent="0.25">
      <c r="B29" s="88" t="s">
        <v>81</v>
      </c>
      <c r="C29" s="80" t="s">
        <v>68</v>
      </c>
      <c r="D29" s="56"/>
      <c r="E29" s="56"/>
      <c r="F29" s="41">
        <f t="shared" si="0"/>
        <v>0</v>
      </c>
    </row>
    <row r="30" spans="2:6" ht="20.100000000000001" customHeight="1" x14ac:dyDescent="0.25">
      <c r="B30" s="88" t="s">
        <v>82</v>
      </c>
      <c r="C30" s="80" t="s">
        <v>69</v>
      </c>
      <c r="D30" s="56"/>
      <c r="E30" s="56"/>
      <c r="F30" s="41">
        <f t="shared" si="0"/>
        <v>0</v>
      </c>
    </row>
    <row r="31" spans="2:6" ht="20.100000000000001" customHeight="1" x14ac:dyDescent="0.25">
      <c r="B31" s="88" t="s">
        <v>83</v>
      </c>
      <c r="C31" s="80" t="s">
        <v>70</v>
      </c>
      <c r="D31" s="56"/>
      <c r="E31" s="56"/>
      <c r="F31" s="41">
        <f t="shared" si="0"/>
        <v>0</v>
      </c>
    </row>
    <row r="32" spans="2:6" ht="20.100000000000001" customHeight="1" x14ac:dyDescent="0.25">
      <c r="B32" s="79">
        <v>3.6</v>
      </c>
      <c r="C32" s="80" t="s">
        <v>12</v>
      </c>
      <c r="D32" s="112"/>
      <c r="E32" s="56"/>
      <c r="F32" s="41">
        <f t="shared" si="0"/>
        <v>0</v>
      </c>
    </row>
    <row r="33" spans="2:8" ht="20.100000000000001" customHeight="1" x14ac:dyDescent="0.25">
      <c r="B33" s="83">
        <v>3.7</v>
      </c>
      <c r="C33" s="90" t="s">
        <v>13</v>
      </c>
      <c r="D33" s="53">
        <f>SUM(D34:D35)</f>
        <v>0</v>
      </c>
      <c r="E33" s="53">
        <f>SUM(E34:E35)</f>
        <v>0</v>
      </c>
      <c r="F33" s="41">
        <f t="shared" si="0"/>
        <v>0</v>
      </c>
    </row>
    <row r="34" spans="2:8" ht="20.100000000000001" customHeight="1" x14ac:dyDescent="0.25">
      <c r="B34" s="91" t="s">
        <v>76</v>
      </c>
      <c r="C34" s="90" t="s">
        <v>71</v>
      </c>
      <c r="D34" s="50"/>
      <c r="E34" s="50"/>
      <c r="F34" s="41">
        <f t="shared" si="0"/>
        <v>0</v>
      </c>
    </row>
    <row r="35" spans="2:8" ht="20.100000000000001" customHeight="1" x14ac:dyDescent="0.25">
      <c r="B35" s="91" t="s">
        <v>77</v>
      </c>
      <c r="C35" s="90" t="s">
        <v>72</v>
      </c>
      <c r="D35" s="50"/>
      <c r="E35" s="50"/>
      <c r="F35" s="41">
        <f t="shared" si="0"/>
        <v>0</v>
      </c>
    </row>
    <row r="36" spans="2:8" ht="20.100000000000001" customHeight="1" x14ac:dyDescent="0.25">
      <c r="B36" s="83">
        <v>3.8</v>
      </c>
      <c r="C36" s="90" t="s">
        <v>14</v>
      </c>
      <c r="D36" s="53">
        <f>D37+D40</f>
        <v>0</v>
      </c>
      <c r="E36" s="53">
        <f>E37+E40</f>
        <v>0</v>
      </c>
      <c r="F36" s="41">
        <f t="shared" si="0"/>
        <v>0</v>
      </c>
    </row>
    <row r="37" spans="2:8" ht="20.100000000000001" customHeight="1" x14ac:dyDescent="0.25">
      <c r="B37" s="91" t="s">
        <v>75</v>
      </c>
      <c r="C37" s="90" t="s">
        <v>73</v>
      </c>
      <c r="D37" s="53">
        <f>SUM(D38:D39)</f>
        <v>0</v>
      </c>
      <c r="E37" s="53">
        <f>SUM(E38:E39)</f>
        <v>0</v>
      </c>
      <c r="F37" s="41">
        <f t="shared" si="0"/>
        <v>0</v>
      </c>
    </row>
    <row r="38" spans="2:8" ht="20.100000000000001" customHeight="1" x14ac:dyDescent="0.25">
      <c r="B38" s="92" t="s">
        <v>86</v>
      </c>
      <c r="C38" s="90" t="s">
        <v>74</v>
      </c>
      <c r="D38" s="50"/>
      <c r="E38" s="50"/>
      <c r="F38" s="41">
        <f t="shared" si="0"/>
        <v>0</v>
      </c>
    </row>
    <row r="39" spans="2:8" ht="35.25" customHeight="1" x14ac:dyDescent="0.25">
      <c r="B39" s="92" t="s">
        <v>85</v>
      </c>
      <c r="C39" s="93" t="s">
        <v>84</v>
      </c>
      <c r="D39" s="50"/>
      <c r="E39" s="50"/>
      <c r="F39" s="41">
        <f t="shared" si="0"/>
        <v>0</v>
      </c>
    </row>
    <row r="40" spans="2:8" ht="20.100000000000001" customHeight="1" x14ac:dyDescent="0.25">
      <c r="B40" s="83" t="s">
        <v>194</v>
      </c>
      <c r="C40" s="90" t="s">
        <v>87</v>
      </c>
      <c r="D40" s="50"/>
      <c r="E40" s="50"/>
      <c r="F40" s="41">
        <f t="shared" si="0"/>
        <v>0</v>
      </c>
    </row>
    <row r="41" spans="2:8" ht="20.100000000000001" customHeight="1" x14ac:dyDescent="0.25">
      <c r="B41" s="94" t="s">
        <v>15</v>
      </c>
      <c r="C41" s="95"/>
      <c r="D41" s="213" t="str">
        <f>IF(D17&lt;(D65*5)/100,"cheltuieli capitolului 3 se încadrează în limita de 5%","cheltuieli capitolului 3 nu se încadrează în limita de 5%")</f>
        <v>cheltuieli capitolului 3 nu se încadrează în limita de 5%</v>
      </c>
      <c r="E41" s="214"/>
      <c r="F41" s="215"/>
      <c r="G41" s="27"/>
      <c r="H41" s="27"/>
    </row>
    <row r="42" spans="2:8" ht="20.100000000000001" customHeight="1" x14ac:dyDescent="0.25">
      <c r="B42" s="108" t="s">
        <v>16</v>
      </c>
      <c r="C42" s="109"/>
      <c r="D42" s="57">
        <f>SUM(D43:D48)</f>
        <v>0</v>
      </c>
      <c r="E42" s="57">
        <f>SUM(E43:E48)</f>
        <v>0</v>
      </c>
      <c r="F42" s="41">
        <f t="shared" ref="F42:F65" si="1">D42+E42</f>
        <v>0</v>
      </c>
      <c r="G42" s="27"/>
    </row>
    <row r="43" spans="2:8" ht="20.100000000000001" customHeight="1" thickBot="1" x14ac:dyDescent="0.3">
      <c r="B43" s="96">
        <v>4.0999999999999996</v>
      </c>
      <c r="C43" s="86" t="s">
        <v>17</v>
      </c>
      <c r="D43" s="50"/>
      <c r="E43" s="50"/>
      <c r="F43" s="41">
        <f t="shared" si="1"/>
        <v>0</v>
      </c>
    </row>
    <row r="44" spans="2:8" ht="20.100000000000001" customHeight="1" thickBot="1" x14ac:dyDescent="0.3">
      <c r="B44" s="97">
        <v>4.2</v>
      </c>
      <c r="C44" s="98" t="s">
        <v>88</v>
      </c>
      <c r="D44" s="50"/>
      <c r="E44" s="50"/>
      <c r="F44" s="41">
        <f t="shared" si="1"/>
        <v>0</v>
      </c>
    </row>
    <row r="45" spans="2:8" ht="20.100000000000001" customHeight="1" x14ac:dyDescent="0.25">
      <c r="B45" s="97">
        <v>4.3</v>
      </c>
      <c r="C45" s="98" t="s">
        <v>89</v>
      </c>
      <c r="D45" s="50"/>
      <c r="E45" s="50"/>
      <c r="F45" s="41">
        <f t="shared" si="1"/>
        <v>0</v>
      </c>
    </row>
    <row r="46" spans="2:8" ht="38.25" customHeight="1" thickBot="1" x14ac:dyDescent="0.3">
      <c r="B46" s="99">
        <v>4.4000000000000004</v>
      </c>
      <c r="C46" s="100" t="s">
        <v>90</v>
      </c>
      <c r="D46" s="50"/>
      <c r="E46" s="50"/>
      <c r="F46" s="41">
        <f t="shared" si="1"/>
        <v>0</v>
      </c>
    </row>
    <row r="47" spans="2:8" ht="20.100000000000001" customHeight="1" x14ac:dyDescent="0.25">
      <c r="B47" s="97">
        <v>4.5</v>
      </c>
      <c r="C47" s="98" t="s">
        <v>18</v>
      </c>
      <c r="D47" s="50"/>
      <c r="E47" s="50"/>
      <c r="F47" s="41">
        <f t="shared" si="1"/>
        <v>0</v>
      </c>
    </row>
    <row r="48" spans="2:8" ht="20.100000000000001" customHeight="1" thickBot="1" x14ac:dyDescent="0.3">
      <c r="B48" s="85">
        <v>4.5999999999999996</v>
      </c>
      <c r="C48" s="86" t="s">
        <v>19</v>
      </c>
      <c r="D48" s="50"/>
      <c r="E48" s="50"/>
      <c r="F48" s="41">
        <f t="shared" si="1"/>
        <v>0</v>
      </c>
    </row>
    <row r="49" spans="2:7" ht="20.100000000000001" customHeight="1" x14ac:dyDescent="0.25">
      <c r="B49" s="113" t="s">
        <v>20</v>
      </c>
      <c r="C49" s="114"/>
      <c r="D49" s="53">
        <f>D50+D53+D59+D60</f>
        <v>0</v>
      </c>
      <c r="E49" s="53">
        <f>E50+E53+E59+E60</f>
        <v>0</v>
      </c>
      <c r="F49" s="41">
        <f t="shared" si="1"/>
        <v>0</v>
      </c>
    </row>
    <row r="50" spans="2:7" ht="20.100000000000001" customHeight="1" x14ac:dyDescent="0.25">
      <c r="B50" s="83">
        <v>5.0999999999999996</v>
      </c>
      <c r="C50" s="80" t="s">
        <v>21</v>
      </c>
      <c r="D50" s="53">
        <f>SUM(D51:D52)</f>
        <v>0</v>
      </c>
      <c r="E50" s="53">
        <f>SUM(E51:E52)</f>
        <v>0</v>
      </c>
      <c r="F50" s="41">
        <f t="shared" si="1"/>
        <v>0</v>
      </c>
    </row>
    <row r="51" spans="2:7" ht="20.100000000000001" customHeight="1" x14ac:dyDescent="0.25">
      <c r="B51" s="101" t="s">
        <v>22</v>
      </c>
      <c r="C51" s="102" t="s">
        <v>91</v>
      </c>
      <c r="D51" s="50"/>
      <c r="E51" s="50"/>
      <c r="F51" s="41">
        <f t="shared" si="1"/>
        <v>0</v>
      </c>
    </row>
    <row r="52" spans="2:7" ht="20.100000000000001" customHeight="1" x14ac:dyDescent="0.25">
      <c r="B52" s="91" t="s">
        <v>23</v>
      </c>
      <c r="C52" s="102" t="s">
        <v>192</v>
      </c>
      <c r="D52" s="50"/>
      <c r="E52" s="50"/>
      <c r="F52" s="41">
        <f t="shared" si="1"/>
        <v>0</v>
      </c>
    </row>
    <row r="53" spans="2:7" ht="20.100000000000001" customHeight="1" x14ac:dyDescent="0.25">
      <c r="B53" s="79">
        <v>5.2</v>
      </c>
      <c r="C53" s="80" t="s">
        <v>92</v>
      </c>
      <c r="D53" s="53">
        <f>SUM(D55:D56)+D58</f>
        <v>0</v>
      </c>
      <c r="E53" s="53">
        <f>SUM(E54:E58)</f>
        <v>0</v>
      </c>
      <c r="F53" s="41">
        <f t="shared" si="1"/>
        <v>0</v>
      </c>
    </row>
    <row r="54" spans="2:7" ht="20.100000000000001" customHeight="1" x14ac:dyDescent="0.25">
      <c r="B54" s="88" t="s">
        <v>93</v>
      </c>
      <c r="C54" s="80" t="s">
        <v>98</v>
      </c>
      <c r="D54" s="112"/>
      <c r="E54" s="56"/>
      <c r="F54" s="41">
        <f t="shared" si="1"/>
        <v>0</v>
      </c>
    </row>
    <row r="55" spans="2:7" ht="20.100000000000001" customHeight="1" x14ac:dyDescent="0.25">
      <c r="B55" s="88" t="s">
        <v>94</v>
      </c>
      <c r="C55" s="80" t="s">
        <v>99</v>
      </c>
      <c r="D55" s="56"/>
      <c r="E55" s="56"/>
      <c r="F55" s="41">
        <f t="shared" si="1"/>
        <v>0</v>
      </c>
    </row>
    <row r="56" spans="2:7" ht="38.25" customHeight="1" x14ac:dyDescent="0.25">
      <c r="B56" s="88" t="s">
        <v>95</v>
      </c>
      <c r="C56" s="89" t="s">
        <v>100</v>
      </c>
      <c r="D56" s="56"/>
      <c r="E56" s="56"/>
      <c r="F56" s="41">
        <f t="shared" si="1"/>
        <v>0</v>
      </c>
    </row>
    <row r="57" spans="2:7" ht="20.100000000000001" customHeight="1" x14ac:dyDescent="0.25">
      <c r="B57" s="88" t="s">
        <v>96</v>
      </c>
      <c r="C57" s="80" t="s">
        <v>101</v>
      </c>
      <c r="D57" s="112"/>
      <c r="E57" s="56"/>
      <c r="F57" s="41">
        <f t="shared" si="1"/>
        <v>0</v>
      </c>
    </row>
    <row r="58" spans="2:7" ht="20.100000000000001" customHeight="1" x14ac:dyDescent="0.25">
      <c r="B58" s="88" t="s">
        <v>97</v>
      </c>
      <c r="C58" s="80" t="s">
        <v>102</v>
      </c>
      <c r="D58" s="56"/>
      <c r="E58" s="56"/>
      <c r="F58" s="41">
        <f t="shared" si="1"/>
        <v>0</v>
      </c>
    </row>
    <row r="59" spans="2:7" ht="20.100000000000001" customHeight="1" x14ac:dyDescent="0.25">
      <c r="B59" s="79">
        <v>5.3</v>
      </c>
      <c r="C59" s="80" t="s">
        <v>24</v>
      </c>
      <c r="D59" s="56"/>
      <c r="E59" s="56"/>
      <c r="F59" s="41">
        <f t="shared" si="1"/>
        <v>0</v>
      </c>
    </row>
    <row r="60" spans="2:7" ht="20.100000000000001" customHeight="1" x14ac:dyDescent="0.25">
      <c r="B60" s="83">
        <v>5.4</v>
      </c>
      <c r="C60" s="90" t="s">
        <v>103</v>
      </c>
      <c r="D60" s="107"/>
      <c r="E60" s="50"/>
      <c r="F60" s="41">
        <f t="shared" si="1"/>
        <v>0</v>
      </c>
    </row>
    <row r="61" spans="2:7" ht="20.100000000000001" customHeight="1" x14ac:dyDescent="0.25">
      <c r="B61" s="83" t="s">
        <v>25</v>
      </c>
      <c r="C61" s="90"/>
      <c r="D61" s="216" t="e">
        <f>D59*100/(D13+D14+D15+D16+D25+D36+D42)</f>
        <v>#DIV/0!</v>
      </c>
      <c r="E61" s="217"/>
      <c r="F61" s="218"/>
      <c r="G61" t="s">
        <v>195</v>
      </c>
    </row>
    <row r="62" spans="2:7" ht="20.100000000000001" customHeight="1" x14ac:dyDescent="0.25">
      <c r="B62" s="105" t="s">
        <v>26</v>
      </c>
      <c r="C62" s="106"/>
      <c r="D62" s="41">
        <f>D64</f>
        <v>0</v>
      </c>
      <c r="E62" s="41">
        <f>SUM(E63:E64)</f>
        <v>0</v>
      </c>
      <c r="F62" s="41">
        <f t="shared" si="1"/>
        <v>0</v>
      </c>
    </row>
    <row r="63" spans="2:7" ht="20.100000000000001" customHeight="1" x14ac:dyDescent="0.25">
      <c r="B63" s="79">
        <v>6.1</v>
      </c>
      <c r="C63" s="80" t="s">
        <v>27</v>
      </c>
      <c r="D63" s="107"/>
      <c r="E63" s="50"/>
      <c r="F63" s="41">
        <f t="shared" si="1"/>
        <v>0</v>
      </c>
    </row>
    <row r="64" spans="2:7" ht="20.100000000000001" customHeight="1" x14ac:dyDescent="0.25">
      <c r="B64" s="81">
        <v>6.2</v>
      </c>
      <c r="C64" s="82" t="s">
        <v>28</v>
      </c>
      <c r="D64" s="50"/>
      <c r="E64" s="50"/>
      <c r="F64" s="41">
        <f t="shared" si="1"/>
        <v>0</v>
      </c>
    </row>
    <row r="65" spans="2:7" ht="20.100000000000001" customHeight="1" x14ac:dyDescent="0.25">
      <c r="B65" s="115"/>
      <c r="C65" s="116" t="s">
        <v>29</v>
      </c>
      <c r="D65" s="47">
        <f>D11+D16+D17+D42+D49+D62</f>
        <v>0</v>
      </c>
      <c r="E65" s="47">
        <f>E11+E16+E17+E42+E49+E62</f>
        <v>0</v>
      </c>
      <c r="F65" s="41">
        <f t="shared" si="1"/>
        <v>0</v>
      </c>
    </row>
    <row r="66" spans="2:7" ht="20.100000000000001" customHeight="1" x14ac:dyDescent="0.25">
      <c r="B66" s="58" t="s">
        <v>30</v>
      </c>
      <c r="C66" s="59"/>
      <c r="D66" s="38" t="str">
        <f>IF(D67&lt;(D65*5)/100,"actualizare mai mică de 5% din valoarea eligibilă","actualizarea mai mare de 5% din valoarea eligibilă" )</f>
        <v>actualizarea mai mare de 5% din valoarea eligibilă</v>
      </c>
      <c r="E66" s="60"/>
      <c r="F66" s="52"/>
      <c r="G66" s="1"/>
    </row>
    <row r="67" spans="2:7" ht="20.100000000000001" customHeight="1" x14ac:dyDescent="0.25">
      <c r="B67" s="117" t="s">
        <v>31</v>
      </c>
      <c r="C67" s="118"/>
      <c r="D67" s="61"/>
      <c r="E67" s="112"/>
      <c r="F67" s="41">
        <f>D67</f>
        <v>0</v>
      </c>
    </row>
    <row r="68" spans="2:7" ht="20.100000000000001" customHeight="1" x14ac:dyDescent="0.25">
      <c r="B68" s="119" t="s">
        <v>32</v>
      </c>
      <c r="C68" s="120"/>
      <c r="D68" s="62">
        <f>D65+D67</f>
        <v>0</v>
      </c>
      <c r="E68" s="62">
        <f>E65+E67</f>
        <v>0</v>
      </c>
      <c r="F68" s="41">
        <f t="shared" ref="F68:F69" si="2">D68+E68</f>
        <v>0</v>
      </c>
    </row>
    <row r="69" spans="2:7" ht="20.100000000000001" customHeight="1" x14ac:dyDescent="0.25">
      <c r="B69" s="119" t="s">
        <v>33</v>
      </c>
      <c r="C69" s="121"/>
      <c r="D69" s="51"/>
      <c r="E69" s="63"/>
      <c r="F69" s="41">
        <f t="shared" si="2"/>
        <v>0</v>
      </c>
    </row>
    <row r="70" spans="2:7" ht="20.100000000000001" customHeight="1" x14ac:dyDescent="0.25">
      <c r="B70" s="122"/>
      <c r="C70" s="121"/>
      <c r="D70" s="47"/>
      <c r="E70" s="64"/>
      <c r="F70" s="41"/>
    </row>
    <row r="71" spans="2:7" ht="20.100000000000001" customHeight="1" x14ac:dyDescent="0.25">
      <c r="B71" s="123" t="s">
        <v>34</v>
      </c>
      <c r="C71" s="124"/>
      <c r="D71" s="204">
        <f>F68+F69</f>
        <v>0</v>
      </c>
      <c r="E71" s="205"/>
      <c r="F71" s="206"/>
    </row>
    <row r="72" spans="2:7" ht="20.100000000000001" customHeight="1" x14ac:dyDescent="0.25">
      <c r="B72" s="65" t="s">
        <v>35</v>
      </c>
      <c r="C72" s="66"/>
      <c r="D72" s="67" t="s">
        <v>36</v>
      </c>
      <c r="E72" s="67" t="s">
        <v>37</v>
      </c>
      <c r="F72" s="41"/>
    </row>
    <row r="73" spans="2:7" ht="20.100000000000001" customHeight="1" x14ac:dyDescent="0.25">
      <c r="B73" s="68" t="s">
        <v>38</v>
      </c>
      <c r="C73" s="69"/>
      <c r="D73" s="70">
        <f>D6*E73</f>
        <v>0</v>
      </c>
      <c r="E73" s="69">
        <f>D71</f>
        <v>0</v>
      </c>
      <c r="F73" s="125"/>
    </row>
    <row r="74" spans="2:7" ht="20.100000000000001" customHeight="1" x14ac:dyDescent="0.25">
      <c r="B74" s="68" t="s">
        <v>39</v>
      </c>
      <c r="C74" s="69"/>
      <c r="D74" s="70">
        <f>D6*E74</f>
        <v>0</v>
      </c>
      <c r="E74" s="69">
        <f>SUM(D68:D69)</f>
        <v>0</v>
      </c>
      <c r="F74" s="125"/>
    </row>
    <row r="75" spans="2:7" ht="20.100000000000001" customHeight="1" x14ac:dyDescent="0.25">
      <c r="B75" s="71" t="s">
        <v>40</v>
      </c>
      <c r="C75" s="72"/>
      <c r="D75" s="70">
        <f>D6*E75</f>
        <v>0</v>
      </c>
      <c r="E75" s="69">
        <f>SUM(E68+E69)</f>
        <v>0</v>
      </c>
      <c r="F75" s="125"/>
    </row>
    <row r="76" spans="2:7" ht="20.100000000000001" customHeight="1" x14ac:dyDescent="0.25">
      <c r="B76" s="128"/>
      <c r="C76" s="129" t="s">
        <v>41</v>
      </c>
      <c r="D76" s="130" t="s">
        <v>42</v>
      </c>
      <c r="E76" s="131" t="s">
        <v>6</v>
      </c>
      <c r="F76" s="126"/>
    </row>
    <row r="77" spans="2:7" ht="20.100000000000001" customHeight="1" x14ac:dyDescent="0.25">
      <c r="B77" s="132"/>
      <c r="C77" s="133"/>
      <c r="D77" s="134" t="s">
        <v>37</v>
      </c>
      <c r="E77" s="135" t="s">
        <v>37</v>
      </c>
      <c r="F77" s="127" t="s">
        <v>7</v>
      </c>
    </row>
    <row r="78" spans="2:7" ht="20.100000000000001" customHeight="1" x14ac:dyDescent="0.25">
      <c r="B78" s="41" t="s">
        <v>43</v>
      </c>
      <c r="C78" s="41"/>
      <c r="D78" s="73"/>
      <c r="E78" s="136"/>
      <c r="F78" s="41">
        <f>D78</f>
        <v>0</v>
      </c>
    </row>
    <row r="79" spans="2:7" ht="20.100000000000001" customHeight="1" x14ac:dyDescent="0.25">
      <c r="B79" s="64" t="s">
        <v>44</v>
      </c>
      <c r="C79" s="64"/>
      <c r="D79" s="53">
        <f>SUM(D80:D81)</f>
        <v>0</v>
      </c>
      <c r="E79" s="53">
        <f>SUM(E80:E81)</f>
        <v>0</v>
      </c>
      <c r="F79" s="41">
        <f t="shared" ref="F79:F82" si="3">D79+E79</f>
        <v>0</v>
      </c>
    </row>
    <row r="80" spans="2:7" ht="20.100000000000001" customHeight="1" x14ac:dyDescent="0.25">
      <c r="B80" s="42"/>
      <c r="C80" s="74" t="s">
        <v>45</v>
      </c>
      <c r="D80" s="51"/>
      <c r="E80" s="50"/>
      <c r="F80" s="41">
        <f t="shared" si="3"/>
        <v>0</v>
      </c>
    </row>
    <row r="81" spans="2:10" ht="20.100000000000001" customHeight="1" x14ac:dyDescent="0.25">
      <c r="B81" s="38"/>
      <c r="C81" s="75" t="s">
        <v>46</v>
      </c>
      <c r="D81" s="51"/>
      <c r="E81" s="50"/>
      <c r="F81" s="41">
        <f t="shared" si="3"/>
        <v>0</v>
      </c>
    </row>
    <row r="82" spans="2:10" ht="20.100000000000001" customHeight="1" x14ac:dyDescent="0.25">
      <c r="B82" s="41" t="s">
        <v>47</v>
      </c>
      <c r="C82" s="41"/>
      <c r="D82" s="53">
        <f>D78+D79</f>
        <v>0</v>
      </c>
      <c r="E82" s="64">
        <f>E79</f>
        <v>0</v>
      </c>
      <c r="F82" s="41">
        <f t="shared" si="3"/>
        <v>0</v>
      </c>
    </row>
    <row r="83" spans="2:10" ht="20.100000000000001" customHeight="1" x14ac:dyDescent="0.25">
      <c r="B83" s="53" t="s">
        <v>48</v>
      </c>
      <c r="C83" s="53"/>
      <c r="D83" s="76" t="e">
        <f>(D78*100)/D82</f>
        <v>#DIV/0!</v>
      </c>
      <c r="E83" s="115"/>
      <c r="F83" s="137"/>
      <c r="G83" s="1"/>
    </row>
    <row r="84" spans="2:10" ht="20.100000000000001" customHeight="1" x14ac:dyDescent="0.25">
      <c r="B84" s="64" t="s">
        <v>49</v>
      </c>
      <c r="C84" s="64"/>
      <c r="D84" s="77"/>
      <c r="E84" s="132"/>
      <c r="F84" s="138"/>
    </row>
    <row r="85" spans="2:10" ht="20.100000000000001" customHeight="1" x14ac:dyDescent="0.25">
      <c r="B85" s="42" t="s">
        <v>50</v>
      </c>
      <c r="C85" s="47"/>
      <c r="D85" s="207" t="e">
        <f>(D84*100)/D78</f>
        <v>#DIV/0!</v>
      </c>
      <c r="E85" s="209" t="e">
        <f>IF(D85&lt;50,"Suma avans mai mică de 50% din ajutorul public","Suma avans mai mare de 50% din ajutorul public")</f>
        <v>#DIV/0!</v>
      </c>
      <c r="F85" s="210"/>
      <c r="G85" s="103"/>
      <c r="H85" s="104"/>
      <c r="I85" s="104"/>
      <c r="J85" s="104"/>
    </row>
    <row r="86" spans="2:10" ht="20.100000000000001" customHeight="1" x14ac:dyDescent="0.25">
      <c r="B86" s="78"/>
      <c r="C86" s="57"/>
      <c r="D86" s="208"/>
      <c r="E86" s="211"/>
      <c r="F86" s="212"/>
      <c r="G86" s="104"/>
      <c r="H86" s="104"/>
      <c r="I86" s="104"/>
      <c r="J86" s="104"/>
    </row>
    <row r="89" spans="2:10" x14ac:dyDescent="0.25">
      <c r="C89" s="28"/>
    </row>
  </sheetData>
  <mergeCells count="6">
    <mergeCell ref="E6:F6"/>
    <mergeCell ref="D71:F71"/>
    <mergeCell ref="D85:D86"/>
    <mergeCell ref="E85:F86"/>
    <mergeCell ref="D41:F41"/>
    <mergeCell ref="D61:F61"/>
  </mergeCells>
  <pageMargins left="0.7" right="0.7" top="0.75" bottom="0.75" header="0.3" footer="0.3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workbookViewId="0">
      <selection activeCell="E4" sqref="E4"/>
    </sheetView>
  </sheetViews>
  <sheetFormatPr defaultRowHeight="15" x14ac:dyDescent="0.25"/>
  <cols>
    <col min="3" max="3" width="75.85546875" customWidth="1"/>
    <col min="4" max="4" width="18.85546875" customWidth="1"/>
    <col min="5" max="5" width="18.140625" customWidth="1"/>
  </cols>
  <sheetData>
    <row r="1" spans="1:5" ht="20.100000000000001" customHeight="1" x14ac:dyDescent="0.3">
      <c r="A1" s="11"/>
      <c r="B1" s="11"/>
      <c r="C1" s="2" t="s">
        <v>104</v>
      </c>
      <c r="D1" s="3" t="s">
        <v>105</v>
      </c>
      <c r="E1" s="4"/>
    </row>
    <row r="2" spans="1:5" ht="20.100000000000001" customHeight="1" x14ac:dyDescent="0.3">
      <c r="A2" s="11"/>
      <c r="B2" s="11"/>
      <c r="C2" s="5" t="s">
        <v>106</v>
      </c>
      <c r="D2" s="6"/>
      <c r="E2" s="7"/>
    </row>
    <row r="3" spans="1:5" ht="20.100000000000001" customHeight="1" x14ac:dyDescent="0.3">
      <c r="A3" s="11"/>
      <c r="B3" s="11"/>
      <c r="C3" s="139" t="s">
        <v>193</v>
      </c>
      <c r="D3" s="1"/>
      <c r="E3" s="1">
        <v>2024</v>
      </c>
    </row>
    <row r="4" spans="1:5" ht="20.100000000000001" customHeight="1" x14ac:dyDescent="0.3">
      <c r="A4" s="11"/>
      <c r="B4" s="11"/>
      <c r="C4" s="8" t="s">
        <v>115</v>
      </c>
      <c r="D4" s="1"/>
      <c r="E4" s="1"/>
    </row>
    <row r="5" spans="1:5" ht="20.100000000000001" customHeight="1" x14ac:dyDescent="0.3">
      <c r="B5" s="223"/>
      <c r="C5" s="223"/>
      <c r="D5" s="223"/>
      <c r="E5" s="223"/>
    </row>
    <row r="6" spans="1:5" ht="20.100000000000001" customHeight="1" x14ac:dyDescent="0.25">
      <c r="B6" s="144" t="s">
        <v>107</v>
      </c>
      <c r="C6" s="145" t="s">
        <v>108</v>
      </c>
      <c r="D6" s="145" t="s">
        <v>109</v>
      </c>
      <c r="E6" s="145" t="s">
        <v>110</v>
      </c>
    </row>
    <row r="7" spans="1:5" ht="20.100000000000001" customHeight="1" x14ac:dyDescent="0.3">
      <c r="B7" s="145">
        <v>3.1</v>
      </c>
      <c r="C7" s="146" t="s">
        <v>116</v>
      </c>
      <c r="D7" s="140">
        <f>SUM(D8:D10)</f>
        <v>0</v>
      </c>
      <c r="E7" s="140">
        <f>SUM(E8:E10)</f>
        <v>0</v>
      </c>
    </row>
    <row r="8" spans="1:5" ht="54" customHeight="1" x14ac:dyDescent="0.3">
      <c r="B8" s="144"/>
      <c r="C8" s="147" t="s">
        <v>199</v>
      </c>
      <c r="D8" s="141"/>
      <c r="E8" s="141"/>
    </row>
    <row r="9" spans="1:5" ht="20.100000000000001" customHeight="1" x14ac:dyDescent="0.3">
      <c r="B9" s="144"/>
      <c r="C9" s="148" t="s">
        <v>117</v>
      </c>
      <c r="D9" s="141"/>
      <c r="E9" s="141"/>
    </row>
    <row r="10" spans="1:5" ht="20.100000000000001" customHeight="1" x14ac:dyDescent="0.25">
      <c r="B10" s="144"/>
      <c r="C10" s="148" t="s">
        <v>118</v>
      </c>
      <c r="D10" s="141"/>
      <c r="E10" s="141"/>
    </row>
    <row r="11" spans="1:5" ht="20.100000000000001" customHeight="1" x14ac:dyDescent="0.25">
      <c r="B11" s="145">
        <v>3.2</v>
      </c>
      <c r="C11" s="144" t="s">
        <v>62</v>
      </c>
      <c r="D11" s="53">
        <f>SUM(D12:D14)+SUM(D17:D20)</f>
        <v>0</v>
      </c>
      <c r="E11" s="53">
        <f>SUM(E12:E20)</f>
        <v>0</v>
      </c>
    </row>
    <row r="12" spans="1:5" ht="20.100000000000001" customHeight="1" x14ac:dyDescent="0.25">
      <c r="B12" s="107"/>
      <c r="C12" s="107" t="s">
        <v>111</v>
      </c>
      <c r="D12" s="50"/>
      <c r="E12" s="50"/>
    </row>
    <row r="13" spans="1:5" ht="20.100000000000001" customHeight="1" x14ac:dyDescent="0.25">
      <c r="B13" s="107"/>
      <c r="C13" s="149" t="s">
        <v>119</v>
      </c>
      <c r="D13" s="50"/>
      <c r="E13" s="50"/>
    </row>
    <row r="14" spans="1:5" ht="51.75" customHeight="1" x14ac:dyDescent="0.25">
      <c r="B14" s="107"/>
      <c r="C14" s="149" t="s">
        <v>120</v>
      </c>
      <c r="D14" s="50"/>
      <c r="E14" s="50"/>
    </row>
    <row r="15" spans="1:5" ht="20.100000000000001" customHeight="1" x14ac:dyDescent="0.25">
      <c r="B15" s="107"/>
      <c r="C15" s="107" t="s">
        <v>121</v>
      </c>
      <c r="D15" s="107"/>
      <c r="E15" s="50"/>
    </row>
    <row r="16" spans="1:5" ht="33.75" customHeight="1" x14ac:dyDescent="0.25">
      <c r="B16" s="107"/>
      <c r="C16" s="149" t="s">
        <v>122</v>
      </c>
      <c r="D16" s="107"/>
      <c r="E16" s="50"/>
    </row>
    <row r="17" spans="2:5" ht="34.5" customHeight="1" x14ac:dyDescent="0.25">
      <c r="B17" s="107"/>
      <c r="C17" s="149" t="s">
        <v>123</v>
      </c>
      <c r="D17" s="50"/>
      <c r="E17" s="50"/>
    </row>
    <row r="18" spans="2:5" ht="20.100000000000001" customHeight="1" x14ac:dyDescent="0.25">
      <c r="B18" s="107"/>
      <c r="C18" s="107" t="s">
        <v>124</v>
      </c>
      <c r="D18" s="50"/>
      <c r="E18" s="50"/>
    </row>
    <row r="19" spans="2:5" ht="20.100000000000001" customHeight="1" x14ac:dyDescent="0.25">
      <c r="B19" s="107"/>
      <c r="C19" s="107" t="s">
        <v>125</v>
      </c>
      <c r="D19" s="50"/>
      <c r="E19" s="50"/>
    </row>
    <row r="20" spans="2:5" ht="20.100000000000001" customHeight="1" x14ac:dyDescent="0.25">
      <c r="B20" s="107"/>
      <c r="C20" s="107" t="s">
        <v>126</v>
      </c>
      <c r="D20" s="50"/>
      <c r="E20" s="50"/>
    </row>
    <row r="21" spans="2:5" ht="47.25" customHeight="1" x14ac:dyDescent="0.25">
      <c r="B21" s="150">
        <v>3.3</v>
      </c>
      <c r="C21" s="151" t="s">
        <v>200</v>
      </c>
      <c r="D21" s="142"/>
      <c r="E21" s="142"/>
    </row>
    <row r="22" spans="2:5" ht="31.5" x14ac:dyDescent="0.25">
      <c r="B22" s="150">
        <v>3.4</v>
      </c>
      <c r="C22" s="151" t="s">
        <v>201</v>
      </c>
      <c r="D22" s="142"/>
      <c r="E22" s="142"/>
    </row>
    <row r="23" spans="2:5" ht="20.100000000000001" customHeight="1" x14ac:dyDescent="0.25">
      <c r="B23" s="145">
        <v>3.5</v>
      </c>
      <c r="C23" s="144" t="s">
        <v>127</v>
      </c>
      <c r="D23" s="69">
        <f>SUM(D24:D29)</f>
        <v>0</v>
      </c>
      <c r="E23" s="69">
        <f>SUM(E24:E29)</f>
        <v>0</v>
      </c>
    </row>
    <row r="24" spans="2:5" ht="20.100000000000001" customHeight="1" x14ac:dyDescent="0.25">
      <c r="B24" s="107"/>
      <c r="C24" s="107" t="s">
        <v>128</v>
      </c>
      <c r="D24" s="50"/>
      <c r="E24" s="50"/>
    </row>
    <row r="25" spans="2:5" ht="20.100000000000001" customHeight="1" x14ac:dyDescent="0.25">
      <c r="B25" s="107"/>
      <c r="C25" s="107" t="s">
        <v>129</v>
      </c>
      <c r="D25" s="50"/>
      <c r="E25" s="50"/>
    </row>
    <row r="26" spans="2:5" ht="39" customHeight="1" x14ac:dyDescent="0.25">
      <c r="B26" s="107"/>
      <c r="C26" s="149" t="s">
        <v>130</v>
      </c>
      <c r="D26" s="50"/>
      <c r="E26" s="50"/>
    </row>
    <row r="27" spans="2:5" ht="36.75" customHeight="1" x14ac:dyDescent="0.25">
      <c r="B27" s="107"/>
      <c r="C27" s="149" t="s">
        <v>131</v>
      </c>
      <c r="D27" s="50"/>
      <c r="E27" s="50"/>
    </row>
    <row r="28" spans="2:5" ht="20.100000000000001" customHeight="1" x14ac:dyDescent="0.25">
      <c r="B28" s="107"/>
      <c r="C28" s="107" t="s">
        <v>132</v>
      </c>
      <c r="D28" s="50"/>
      <c r="E28" s="50"/>
    </row>
    <row r="29" spans="2:5" ht="20.100000000000001" customHeight="1" x14ac:dyDescent="0.25">
      <c r="B29" s="107"/>
      <c r="C29" s="149" t="s">
        <v>133</v>
      </c>
      <c r="D29" s="50"/>
      <c r="E29" s="50"/>
    </row>
    <row r="30" spans="2:5" ht="20.100000000000001" customHeight="1" x14ac:dyDescent="0.25">
      <c r="B30" s="145">
        <v>3.6</v>
      </c>
      <c r="C30" s="151" t="s">
        <v>134</v>
      </c>
      <c r="D30" s="53">
        <f>0</f>
        <v>0</v>
      </c>
      <c r="E30" s="53">
        <f>SUM(E31:E34)</f>
        <v>0</v>
      </c>
    </row>
    <row r="31" spans="2:5" ht="34.5" customHeight="1" x14ac:dyDescent="0.25">
      <c r="B31" s="107"/>
      <c r="C31" s="149" t="s">
        <v>202</v>
      </c>
      <c r="D31" s="107"/>
      <c r="E31" s="50"/>
    </row>
    <row r="32" spans="2:5" ht="31.5" x14ac:dyDescent="0.25">
      <c r="B32" s="145"/>
      <c r="C32" s="149" t="s">
        <v>203</v>
      </c>
      <c r="D32" s="107"/>
      <c r="E32" s="50"/>
    </row>
    <row r="33" spans="2:5" ht="32.25" customHeight="1" x14ac:dyDescent="0.25">
      <c r="B33" s="145"/>
      <c r="C33" s="149" t="s">
        <v>204</v>
      </c>
      <c r="D33" s="107"/>
      <c r="E33" s="54"/>
    </row>
    <row r="34" spans="2:5" ht="20.100000000000001" customHeight="1" x14ac:dyDescent="0.25">
      <c r="B34" s="107"/>
      <c r="C34" s="149" t="s">
        <v>135</v>
      </c>
      <c r="D34" s="107"/>
      <c r="E34" s="50"/>
    </row>
    <row r="35" spans="2:5" ht="20.100000000000001" customHeight="1" x14ac:dyDescent="0.25">
      <c r="B35" s="145">
        <v>3.7</v>
      </c>
      <c r="C35" s="151" t="s">
        <v>136</v>
      </c>
      <c r="D35" s="53">
        <f>SUM(D36:D37)</f>
        <v>0</v>
      </c>
      <c r="E35" s="53">
        <f>SUM(E36:E37)</f>
        <v>0</v>
      </c>
    </row>
    <row r="36" spans="2:5" ht="20.100000000000001" customHeight="1" x14ac:dyDescent="0.25">
      <c r="B36" s="145"/>
      <c r="C36" s="107" t="s">
        <v>137</v>
      </c>
      <c r="D36" s="143"/>
      <c r="E36" s="143"/>
    </row>
    <row r="37" spans="2:5" ht="20.100000000000001" customHeight="1" x14ac:dyDescent="0.25">
      <c r="B37" s="107"/>
      <c r="C37" s="149" t="s">
        <v>138</v>
      </c>
      <c r="D37" s="50"/>
      <c r="E37" s="50"/>
    </row>
    <row r="38" spans="2:5" ht="20.100000000000001" customHeight="1" x14ac:dyDescent="0.25">
      <c r="B38" s="145">
        <v>3.8</v>
      </c>
      <c r="C38" s="151" t="s">
        <v>139</v>
      </c>
      <c r="D38" s="53">
        <f>D39+D42</f>
        <v>0</v>
      </c>
      <c r="E38" s="53">
        <f>E39+E42</f>
        <v>0</v>
      </c>
    </row>
    <row r="39" spans="2:5" ht="20.100000000000001" customHeight="1" x14ac:dyDescent="0.25">
      <c r="B39" s="107"/>
      <c r="C39" s="149" t="s">
        <v>140</v>
      </c>
      <c r="D39" s="53">
        <f>SUM(D40:D41)</f>
        <v>0</v>
      </c>
      <c r="E39" s="53">
        <f>SUM(E40:E41)</f>
        <v>0</v>
      </c>
    </row>
    <row r="40" spans="2:5" ht="20.100000000000001" customHeight="1" x14ac:dyDescent="0.25">
      <c r="B40" s="107"/>
      <c r="C40" s="149" t="s">
        <v>141</v>
      </c>
      <c r="D40" s="143"/>
      <c r="E40" s="143"/>
    </row>
    <row r="41" spans="2:5" ht="39" customHeight="1" x14ac:dyDescent="0.25">
      <c r="B41" s="107"/>
      <c r="C41" s="149" t="s">
        <v>142</v>
      </c>
      <c r="D41" s="50"/>
      <c r="E41" s="50"/>
    </row>
    <row r="42" spans="2:5" ht="20.100000000000001" customHeight="1" x14ac:dyDescent="0.25">
      <c r="B42" s="112"/>
      <c r="C42" s="152" t="s">
        <v>205</v>
      </c>
      <c r="D42" s="143"/>
      <c r="E42" s="143"/>
    </row>
    <row r="43" spans="2:5" ht="20.100000000000001" customHeight="1" x14ac:dyDescent="0.25">
      <c r="B43" s="128"/>
      <c r="C43" s="153" t="s">
        <v>112</v>
      </c>
      <c r="D43" s="52">
        <f>D7+D11+D21+D22+D23+D30+D35+D38</f>
        <v>0</v>
      </c>
      <c r="E43" s="52">
        <f>E7+E11+E21+E22+E23+E30+E35+E38</f>
        <v>0</v>
      </c>
    </row>
    <row r="44" spans="2:5" ht="20.100000000000001" customHeight="1" x14ac:dyDescent="0.25">
      <c r="B44" s="154"/>
      <c r="C44" s="155" t="s">
        <v>113</v>
      </c>
      <c r="D44" s="51"/>
      <c r="E44" s="50"/>
    </row>
    <row r="45" spans="2:5" ht="20.100000000000001" customHeight="1" x14ac:dyDescent="0.25">
      <c r="B45" s="221" t="s">
        <v>114</v>
      </c>
      <c r="C45" s="222"/>
      <c r="D45" s="219">
        <f>D43+D44+E43+E44</f>
        <v>0</v>
      </c>
      <c r="E45" s="220"/>
    </row>
  </sheetData>
  <mergeCells count="3">
    <mergeCell ref="D45:E45"/>
    <mergeCell ref="B45:C45"/>
    <mergeCell ref="B5:E5"/>
  </mergeCells>
  <pageMargins left="0.7" right="0.7" top="0.75" bottom="0.75" header="0.3" footer="0.3"/>
  <pageSetup paperSize="9" scale="6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29"/>
  <sheetViews>
    <sheetView workbookViewId="0">
      <selection activeCell="E4" sqref="E4"/>
    </sheetView>
  </sheetViews>
  <sheetFormatPr defaultRowHeight="15" x14ac:dyDescent="0.25"/>
  <cols>
    <col min="2" max="2" width="9.5703125" customWidth="1"/>
    <col min="3" max="3" width="69.42578125" customWidth="1"/>
    <col min="4" max="4" width="21.28515625" customWidth="1"/>
    <col min="5" max="5" width="20.42578125" customWidth="1"/>
  </cols>
  <sheetData>
    <row r="1" spans="2:5" ht="20.100000000000001" customHeight="1" x14ac:dyDescent="0.3">
      <c r="B1" s="9"/>
      <c r="C1" s="2" t="s">
        <v>104</v>
      </c>
      <c r="D1" s="3" t="s">
        <v>143</v>
      </c>
      <c r="E1" s="4"/>
    </row>
    <row r="2" spans="2:5" ht="20.100000000000001" customHeight="1" x14ac:dyDescent="0.3">
      <c r="B2" s="9"/>
      <c r="C2" s="5" t="s">
        <v>106</v>
      </c>
      <c r="D2" s="6"/>
      <c r="E2" s="7"/>
    </row>
    <row r="3" spans="2:5" ht="20.100000000000001" customHeight="1" x14ac:dyDescent="0.3">
      <c r="B3" s="9"/>
      <c r="C3" s="25" t="s">
        <v>193</v>
      </c>
      <c r="D3" s="9"/>
      <c r="E3" s="9">
        <v>2024</v>
      </c>
    </row>
    <row r="4" spans="2:5" ht="20.100000000000001" customHeight="1" x14ac:dyDescent="0.35">
      <c r="B4" s="9"/>
      <c r="C4" s="10" t="s">
        <v>163</v>
      </c>
      <c r="D4" s="9"/>
      <c r="E4" s="9"/>
    </row>
    <row r="5" spans="2:5" ht="42" customHeight="1" x14ac:dyDescent="0.35">
      <c r="B5" s="11"/>
      <c r="C5" s="226"/>
      <c r="D5" s="227"/>
      <c r="E5" s="227"/>
    </row>
    <row r="6" spans="2:5" ht="20.100000000000001" customHeight="1" x14ac:dyDescent="0.25">
      <c r="B6" s="156" t="s">
        <v>144</v>
      </c>
      <c r="C6" s="156" t="s">
        <v>145</v>
      </c>
      <c r="D6" s="157" t="s">
        <v>207</v>
      </c>
      <c r="E6" s="158"/>
    </row>
    <row r="7" spans="2:5" ht="20.100000000000001" customHeight="1" x14ac:dyDescent="0.25">
      <c r="B7" s="159" t="s">
        <v>146</v>
      </c>
      <c r="C7" s="160"/>
      <c r="D7" s="161" t="s">
        <v>206</v>
      </c>
      <c r="E7" s="162"/>
    </row>
    <row r="8" spans="2:5" ht="20.100000000000001" customHeight="1" x14ac:dyDescent="0.25">
      <c r="B8" s="163"/>
      <c r="C8" s="135" t="s">
        <v>164</v>
      </c>
      <c r="D8" s="164" t="s">
        <v>109</v>
      </c>
      <c r="E8" s="165" t="s">
        <v>110</v>
      </c>
    </row>
    <row r="9" spans="2:5" ht="20.100000000000001" customHeight="1" x14ac:dyDescent="0.25">
      <c r="B9" s="166" t="s">
        <v>147</v>
      </c>
      <c r="C9" s="167"/>
      <c r="D9" s="167"/>
      <c r="E9" s="168"/>
    </row>
    <row r="10" spans="2:5" ht="20.100000000000001" customHeight="1" x14ac:dyDescent="0.25">
      <c r="B10" s="169">
        <v>4.0999999999999996</v>
      </c>
      <c r="C10" s="170" t="s">
        <v>17</v>
      </c>
      <c r="D10" s="170"/>
      <c r="E10" s="170"/>
    </row>
    <row r="11" spans="2:5" ht="20.100000000000001" customHeight="1" x14ac:dyDescent="0.25">
      <c r="B11" s="171"/>
      <c r="C11" s="172" t="s">
        <v>157</v>
      </c>
      <c r="D11" s="173"/>
      <c r="E11" s="173"/>
    </row>
    <row r="12" spans="2:5" ht="20.100000000000001" customHeight="1" x14ac:dyDescent="0.25">
      <c r="B12" s="171"/>
      <c r="C12" s="174" t="s">
        <v>158</v>
      </c>
      <c r="D12" s="173"/>
      <c r="E12" s="173"/>
    </row>
    <row r="13" spans="2:5" ht="20.100000000000001" customHeight="1" x14ac:dyDescent="0.25">
      <c r="B13" s="171"/>
      <c r="C13" s="174" t="s">
        <v>159</v>
      </c>
      <c r="D13" s="173"/>
      <c r="E13" s="173"/>
    </row>
    <row r="14" spans="2:5" ht="20.100000000000001" customHeight="1" x14ac:dyDescent="0.25">
      <c r="B14" s="171"/>
      <c r="C14" s="174" t="s">
        <v>160</v>
      </c>
      <c r="D14" s="173"/>
      <c r="E14" s="173"/>
    </row>
    <row r="15" spans="2:5" ht="20.100000000000001" customHeight="1" x14ac:dyDescent="0.25">
      <c r="B15" s="175"/>
      <c r="C15" s="176" t="s">
        <v>148</v>
      </c>
      <c r="D15" s="177">
        <f>SUM(D11:D14)</f>
        <v>0</v>
      </c>
      <c r="E15" s="177">
        <f>SUM(E11:E14)</f>
        <v>0</v>
      </c>
    </row>
    <row r="16" spans="2:5" ht="20.100000000000001" customHeight="1" x14ac:dyDescent="0.3">
      <c r="B16" s="166" t="s">
        <v>149</v>
      </c>
      <c r="C16" s="188"/>
      <c r="D16" s="188"/>
      <c r="E16" s="189"/>
    </row>
    <row r="17" spans="2:5" ht="20.100000000000001" customHeight="1" x14ac:dyDescent="0.25">
      <c r="B17" s="178">
        <v>4.2</v>
      </c>
      <c r="C17" s="179" t="s">
        <v>88</v>
      </c>
      <c r="D17" s="180"/>
      <c r="E17" s="180"/>
    </row>
    <row r="18" spans="2:5" ht="20.100000000000001" customHeight="1" x14ac:dyDescent="0.25">
      <c r="B18" s="175"/>
      <c r="C18" s="176" t="s">
        <v>150</v>
      </c>
      <c r="D18" s="177">
        <f>D17</f>
        <v>0</v>
      </c>
      <c r="E18" s="177">
        <f>E17</f>
        <v>0</v>
      </c>
    </row>
    <row r="19" spans="2:5" ht="20.100000000000001" customHeight="1" x14ac:dyDescent="0.3">
      <c r="B19" s="166" t="s">
        <v>151</v>
      </c>
      <c r="C19" s="167"/>
      <c r="D19" s="167"/>
      <c r="E19" s="168"/>
    </row>
    <row r="20" spans="2:5" ht="20.100000000000001" customHeight="1" x14ac:dyDescent="0.25">
      <c r="B20" s="169">
        <v>4.3</v>
      </c>
      <c r="C20" s="170" t="s">
        <v>161</v>
      </c>
      <c r="D20" s="180"/>
      <c r="E20" s="180"/>
    </row>
    <row r="21" spans="2:5" ht="36.75" customHeight="1" x14ac:dyDescent="0.25">
      <c r="B21" s="171">
        <v>4.4000000000000004</v>
      </c>
      <c r="C21" s="172" t="s">
        <v>162</v>
      </c>
      <c r="D21" s="173"/>
      <c r="E21" s="173"/>
    </row>
    <row r="22" spans="2:5" ht="20.100000000000001" customHeight="1" x14ac:dyDescent="0.25">
      <c r="B22" s="181">
        <v>4.5</v>
      </c>
      <c r="C22" s="182" t="s">
        <v>18</v>
      </c>
      <c r="D22" s="173"/>
      <c r="E22" s="173"/>
    </row>
    <row r="23" spans="2:5" ht="20.100000000000001" customHeight="1" x14ac:dyDescent="0.25">
      <c r="B23" s="183">
        <v>4.5999999999999996</v>
      </c>
      <c r="C23" s="182" t="s">
        <v>19</v>
      </c>
      <c r="D23" s="184"/>
      <c r="E23" s="173"/>
    </row>
    <row r="24" spans="2:5" ht="20.100000000000001" customHeight="1" x14ac:dyDescent="0.25">
      <c r="B24" s="183"/>
      <c r="C24" s="185" t="s">
        <v>152</v>
      </c>
      <c r="D24" s="186">
        <f>SUM(D20:D23)</f>
        <v>0</v>
      </c>
      <c r="E24" s="186">
        <f>SUM(E20:E23)</f>
        <v>0</v>
      </c>
    </row>
    <row r="25" spans="2:5" ht="20.100000000000001" customHeight="1" x14ac:dyDescent="0.25">
      <c r="B25" s="190"/>
      <c r="C25" s="191" t="s">
        <v>153</v>
      </c>
      <c r="D25" s="186">
        <f>D15+D18+D24</f>
        <v>0</v>
      </c>
      <c r="E25" s="186">
        <f>E15+E18+E24</f>
        <v>0</v>
      </c>
    </row>
    <row r="26" spans="2:5" ht="20.100000000000001" customHeight="1" x14ac:dyDescent="0.25">
      <c r="B26" s="163"/>
      <c r="C26" s="165" t="s">
        <v>154</v>
      </c>
      <c r="D26" s="184"/>
      <c r="E26" s="173"/>
    </row>
    <row r="27" spans="2:5" ht="20.100000000000001" customHeight="1" x14ac:dyDescent="0.25">
      <c r="B27" s="192"/>
      <c r="C27" s="127" t="s">
        <v>155</v>
      </c>
      <c r="D27" s="224">
        <f>D25+D26+E25+E26</f>
        <v>0</v>
      </c>
      <c r="E27" s="225"/>
    </row>
    <row r="28" spans="2:5" ht="20.100000000000001" customHeight="1" x14ac:dyDescent="0.25">
      <c r="B28" s="187"/>
      <c r="C28" s="187"/>
      <c r="D28" s="187"/>
      <c r="E28" s="187"/>
    </row>
    <row r="29" spans="2:5" ht="20.100000000000001" customHeight="1" x14ac:dyDescent="0.25">
      <c r="B29" s="187" t="s">
        <v>156</v>
      </c>
      <c r="C29" s="187"/>
      <c r="D29" s="187"/>
      <c r="E29" s="187"/>
    </row>
  </sheetData>
  <mergeCells count="2">
    <mergeCell ref="D27:E27"/>
    <mergeCell ref="C5:E5"/>
  </mergeCells>
  <pageMargins left="0.7" right="0.7" top="0.75" bottom="0.75" header="0.3" footer="0.3"/>
  <pageSetup paperSize="9" scale="67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activeCell="E4" sqref="E4"/>
    </sheetView>
  </sheetViews>
  <sheetFormatPr defaultRowHeight="15" x14ac:dyDescent="0.25"/>
  <cols>
    <col min="2" max="2" width="8.7109375" customWidth="1"/>
    <col min="3" max="3" width="69.140625" customWidth="1"/>
    <col min="4" max="4" width="21.5703125" customWidth="1"/>
    <col min="5" max="5" width="24.140625" customWidth="1"/>
  </cols>
  <sheetData>
    <row r="1" spans="1:6" ht="20.100000000000001" customHeight="1" x14ac:dyDescent="0.3">
      <c r="B1" s="1"/>
      <c r="C1" s="2" t="s">
        <v>104</v>
      </c>
      <c r="D1" s="3" t="s">
        <v>165</v>
      </c>
      <c r="E1" s="4"/>
    </row>
    <row r="2" spans="1:6" ht="20.100000000000001" customHeight="1" x14ac:dyDescent="0.3">
      <c r="B2" s="1"/>
      <c r="C2" s="5" t="s">
        <v>106</v>
      </c>
      <c r="D2" s="6"/>
      <c r="E2" s="7"/>
    </row>
    <row r="3" spans="1:6" ht="20.100000000000001" customHeight="1" x14ac:dyDescent="0.25">
      <c r="A3" s="1"/>
      <c r="C3" s="201" t="s">
        <v>193</v>
      </c>
      <c r="D3" s="200"/>
      <c r="E3" s="1">
        <v>2024</v>
      </c>
      <c r="F3" s="1"/>
    </row>
    <row r="4" spans="1:6" s="1" customFormat="1" ht="20.100000000000001" customHeight="1" x14ac:dyDescent="0.3">
      <c r="D4" s="24"/>
    </row>
    <row r="5" spans="1:6" s="1" customFormat="1" ht="33.75" customHeight="1" x14ac:dyDescent="0.3">
      <c r="C5" s="232"/>
      <c r="D5" s="232"/>
      <c r="E5" s="232"/>
    </row>
    <row r="6" spans="1:6" ht="20.100000000000001" customHeight="1" x14ac:dyDescent="0.3">
      <c r="B6" s="1"/>
      <c r="C6" s="23" t="s">
        <v>182</v>
      </c>
      <c r="D6" s="1"/>
      <c r="E6" s="1"/>
    </row>
    <row r="7" spans="1:6" ht="20.100000000000001" customHeight="1" x14ac:dyDescent="0.3">
      <c r="B7" s="233" t="s">
        <v>166</v>
      </c>
      <c r="C7" s="234"/>
      <c r="D7" s="234"/>
      <c r="E7" s="235"/>
    </row>
    <row r="8" spans="1:6" ht="20.100000000000001" customHeight="1" x14ac:dyDescent="0.3">
      <c r="B8" s="16" t="s">
        <v>107</v>
      </c>
      <c r="C8" s="17" t="s">
        <v>108</v>
      </c>
      <c r="D8" s="16" t="s">
        <v>109</v>
      </c>
      <c r="E8" s="16" t="s">
        <v>110</v>
      </c>
    </row>
    <row r="9" spans="1:6" ht="20.100000000000001" customHeight="1" x14ac:dyDescent="0.3">
      <c r="B9" s="12">
        <v>1</v>
      </c>
      <c r="C9" s="13" t="s">
        <v>167</v>
      </c>
      <c r="D9" s="29"/>
      <c r="E9" s="29"/>
    </row>
    <row r="10" spans="1:6" ht="20.100000000000001" customHeight="1" x14ac:dyDescent="0.35">
      <c r="B10" s="12">
        <v>2</v>
      </c>
      <c r="C10" s="13" t="s">
        <v>168</v>
      </c>
      <c r="D10" s="29"/>
      <c r="E10" s="29"/>
    </row>
    <row r="11" spans="1:6" ht="20.100000000000001" customHeight="1" x14ac:dyDescent="0.35">
      <c r="B11" s="12">
        <v>3</v>
      </c>
      <c r="C11" s="13" t="s">
        <v>169</v>
      </c>
      <c r="D11" s="29"/>
      <c r="E11" s="29"/>
    </row>
    <row r="12" spans="1:6" ht="20.100000000000001" customHeight="1" x14ac:dyDescent="0.35">
      <c r="B12" s="12">
        <v>4</v>
      </c>
      <c r="C12" s="13" t="s">
        <v>170</v>
      </c>
      <c r="D12" s="29"/>
      <c r="E12" s="29"/>
    </row>
    <row r="13" spans="1:6" ht="20.100000000000001" customHeight="1" x14ac:dyDescent="0.3">
      <c r="B13" s="12">
        <v>5</v>
      </c>
      <c r="C13" s="13" t="s">
        <v>171</v>
      </c>
      <c r="D13" s="29"/>
      <c r="E13" s="29"/>
    </row>
    <row r="14" spans="1:6" ht="20.100000000000001" customHeight="1" x14ac:dyDescent="0.3">
      <c r="B14" s="12">
        <v>6</v>
      </c>
      <c r="C14" s="13" t="s">
        <v>172</v>
      </c>
      <c r="D14" s="29"/>
      <c r="E14" s="29"/>
    </row>
    <row r="15" spans="1:6" ht="20.100000000000001" customHeight="1" x14ac:dyDescent="0.35">
      <c r="B15" s="12">
        <v>7</v>
      </c>
      <c r="C15" s="13" t="s">
        <v>173</v>
      </c>
      <c r="D15" s="29"/>
      <c r="E15" s="29"/>
    </row>
    <row r="16" spans="1:6" ht="20.100000000000001" customHeight="1" x14ac:dyDescent="0.3">
      <c r="B16" s="12">
        <v>9</v>
      </c>
      <c r="C16" s="13" t="s">
        <v>174</v>
      </c>
      <c r="D16" s="29"/>
      <c r="E16" s="29"/>
    </row>
    <row r="17" spans="2:5" ht="20.100000000000001" customHeight="1" x14ac:dyDescent="0.3">
      <c r="B17" s="12">
        <v>10</v>
      </c>
      <c r="C17" s="13" t="s">
        <v>183</v>
      </c>
      <c r="D17" s="29"/>
      <c r="E17" s="29"/>
    </row>
    <row r="18" spans="2:5" ht="20.100000000000001" customHeight="1" x14ac:dyDescent="0.3">
      <c r="B18" s="18"/>
      <c r="C18" s="18" t="s">
        <v>112</v>
      </c>
      <c r="D18" s="15">
        <f>SUM(D9:D17)</f>
        <v>0</v>
      </c>
      <c r="E18" s="15">
        <f>SUM(E9:E17)</f>
        <v>0</v>
      </c>
    </row>
    <row r="19" spans="2:5" ht="20.100000000000001" customHeight="1" x14ac:dyDescent="0.3">
      <c r="B19" s="18"/>
      <c r="C19" s="18" t="s">
        <v>175</v>
      </c>
      <c r="D19" s="29"/>
      <c r="E19" s="29"/>
    </row>
    <row r="20" spans="2:5" ht="20.100000000000001" customHeight="1" x14ac:dyDescent="0.35">
      <c r="B20" s="236" t="s">
        <v>176</v>
      </c>
      <c r="C20" s="237"/>
      <c r="D20" s="230">
        <f>D18+D19+E18+E19</f>
        <v>0</v>
      </c>
      <c r="E20" s="231"/>
    </row>
    <row r="21" spans="2:5" ht="20.100000000000001" customHeight="1" x14ac:dyDescent="0.35">
      <c r="B21" s="238"/>
      <c r="C21" s="239"/>
      <c r="D21" s="239"/>
      <c r="E21" s="240"/>
    </row>
    <row r="22" spans="2:5" ht="20.100000000000001" customHeight="1" x14ac:dyDescent="0.35">
      <c r="B22" s="241" t="s">
        <v>177</v>
      </c>
      <c r="C22" s="242"/>
      <c r="D22" s="242"/>
      <c r="E22" s="243"/>
    </row>
    <row r="23" spans="2:5" ht="20.100000000000001" customHeight="1" x14ac:dyDescent="0.3">
      <c r="B23" s="17" t="s">
        <v>107</v>
      </c>
      <c r="C23" s="17" t="s">
        <v>108</v>
      </c>
      <c r="D23" s="17" t="s">
        <v>109</v>
      </c>
      <c r="E23" s="17" t="s">
        <v>110</v>
      </c>
    </row>
    <row r="24" spans="2:5" ht="20.100000000000001" customHeight="1" x14ac:dyDescent="0.3">
      <c r="B24" s="19">
        <v>5.0999999999999996</v>
      </c>
      <c r="C24" s="18" t="s">
        <v>21</v>
      </c>
      <c r="D24" s="26">
        <f>SUM(D25:D26)</f>
        <v>0</v>
      </c>
      <c r="E24" s="26">
        <f>SUM(E25:E26)</f>
        <v>0</v>
      </c>
    </row>
    <row r="25" spans="2:5" ht="37.5" x14ac:dyDescent="0.3">
      <c r="B25" s="15"/>
      <c r="C25" s="20" t="s">
        <v>184</v>
      </c>
      <c r="D25" s="29"/>
      <c r="E25" s="29"/>
    </row>
    <row r="26" spans="2:5" ht="20.100000000000001" customHeight="1" x14ac:dyDescent="0.3">
      <c r="B26" s="15"/>
      <c r="C26" s="15" t="s">
        <v>185</v>
      </c>
      <c r="D26" s="29"/>
      <c r="E26" s="29"/>
    </row>
    <row r="27" spans="2:5" ht="20.100000000000001" customHeight="1" x14ac:dyDescent="0.35">
      <c r="B27" s="19">
        <v>5.2</v>
      </c>
      <c r="C27" s="18" t="s">
        <v>92</v>
      </c>
      <c r="D27" s="15">
        <f>SUM(D29:D30)+D32</f>
        <v>0</v>
      </c>
      <c r="E27" s="15">
        <f>SUM(E28:E32)</f>
        <v>0</v>
      </c>
    </row>
    <row r="28" spans="2:5" ht="37.5" x14ac:dyDescent="0.3">
      <c r="B28" s="15"/>
      <c r="C28" s="20" t="s">
        <v>186</v>
      </c>
      <c r="D28" s="193"/>
      <c r="E28" s="29"/>
    </row>
    <row r="29" spans="2:5" ht="40.5" customHeight="1" x14ac:dyDescent="0.3">
      <c r="B29" s="15"/>
      <c r="C29" s="20" t="s">
        <v>187</v>
      </c>
      <c r="D29" s="29"/>
      <c r="E29" s="29"/>
    </row>
    <row r="30" spans="2:5" ht="56.25" x14ac:dyDescent="0.3">
      <c r="B30" s="15"/>
      <c r="C30" s="20" t="s">
        <v>188</v>
      </c>
      <c r="D30" s="29"/>
      <c r="E30" s="29"/>
    </row>
    <row r="31" spans="2:5" ht="20.100000000000001" customHeight="1" x14ac:dyDescent="0.3">
      <c r="B31" s="15"/>
      <c r="C31" s="15" t="s">
        <v>189</v>
      </c>
      <c r="D31" s="193"/>
      <c r="E31" s="29"/>
    </row>
    <row r="32" spans="2:5" ht="37.5" x14ac:dyDescent="0.3">
      <c r="B32" s="15"/>
      <c r="C32" s="20" t="s">
        <v>190</v>
      </c>
      <c r="D32" s="29"/>
      <c r="E32" s="29"/>
    </row>
    <row r="33" spans="2:5" ht="20.100000000000001" customHeight="1" x14ac:dyDescent="0.3">
      <c r="B33" s="19">
        <v>5.3</v>
      </c>
      <c r="C33" s="18" t="s">
        <v>178</v>
      </c>
      <c r="D33" s="29"/>
      <c r="E33" s="29"/>
    </row>
    <row r="34" spans="2:5" ht="20.100000000000001" customHeight="1" x14ac:dyDescent="0.3">
      <c r="B34" s="21">
        <v>5.4</v>
      </c>
      <c r="C34" s="22" t="s">
        <v>103</v>
      </c>
      <c r="D34" s="193"/>
      <c r="E34" s="29"/>
    </row>
    <row r="35" spans="2:5" ht="20.100000000000001" customHeight="1" x14ac:dyDescent="0.3">
      <c r="B35" s="194"/>
      <c r="C35" s="197" t="s">
        <v>179</v>
      </c>
      <c r="D35" s="14">
        <f>D24+D27+D33</f>
        <v>0</v>
      </c>
      <c r="E35" s="14">
        <f>E24+E27+E33+E34</f>
        <v>0</v>
      </c>
    </row>
    <row r="36" spans="2:5" ht="20.100000000000001" customHeight="1" x14ac:dyDescent="0.3">
      <c r="B36" s="195"/>
      <c r="C36" s="198" t="s">
        <v>180</v>
      </c>
      <c r="D36" s="30"/>
      <c r="E36" s="31"/>
    </row>
    <row r="37" spans="2:5" ht="20.100000000000001" customHeight="1" x14ac:dyDescent="0.3">
      <c r="B37" s="196"/>
      <c r="C37" s="199" t="s">
        <v>181</v>
      </c>
      <c r="D37" s="228">
        <f>D35+D36+E35+E36</f>
        <v>0</v>
      </c>
      <c r="E37" s="229"/>
    </row>
  </sheetData>
  <mergeCells count="7">
    <mergeCell ref="D37:E37"/>
    <mergeCell ref="D20:E20"/>
    <mergeCell ref="C5:E5"/>
    <mergeCell ref="B7:E7"/>
    <mergeCell ref="B20:C20"/>
    <mergeCell ref="B21:E21"/>
    <mergeCell ref="B22:E22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</vt:i4>
      </vt:variant>
    </vt:vector>
  </HeadingPairs>
  <TitlesOfParts>
    <vt:vector size="6" baseType="lpstr">
      <vt:lpstr>Buget</vt:lpstr>
      <vt:lpstr>Anexa1</vt:lpstr>
      <vt:lpstr>Anexa2</vt:lpstr>
      <vt:lpstr>Anexa3</vt:lpstr>
      <vt:lpstr>Anexa3!Nyomtatási_terület</vt:lpstr>
      <vt:lpstr>Buget!Nyomtatási_terület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cp:lastPrinted>2017-09-05T06:54:35Z</cp:lastPrinted>
  <dcterms:created xsi:type="dcterms:W3CDTF">2017-06-13T08:26:23Z</dcterms:created>
  <dcterms:modified xsi:type="dcterms:W3CDTF">2024-01-11T08:34:07Z</dcterms:modified>
</cp:coreProperties>
</file>